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mfohn\AppData\Local\Microsoft\Windows\INetCache\Content.Outlook\J2UAGZP6\"/>
    </mc:Choice>
  </mc:AlternateContent>
  <xr:revisionPtr revIDLastSave="0" documentId="13_ncr:1_{8547071D-91E8-4F64-A155-72A71B4082C6}" xr6:coauthVersionLast="47" xr6:coauthVersionMax="47" xr10:uidLastSave="{00000000-0000-0000-0000-000000000000}"/>
  <bookViews>
    <workbookView xWindow="-90" yWindow="-90" windowWidth="19380" windowHeight="9765" tabRatio="1000" activeTab="2" xr2:uid="{B92F0E23-31C3-44A6-9FF4-9352CBC551C0}"/>
  </bookViews>
  <sheets>
    <sheet name="Table 1_Delineate" sheetId="12" r:id="rId1"/>
    <sheet name="Table 2_Conditions" sheetId="13" r:id="rId2"/>
    <sheet name="Table 3_SW_Influence" sheetId="14" r:id="rId3"/>
    <sheet name="Sheet1" sheetId="30" r:id="rId4"/>
  </sheets>
  <definedNames>
    <definedName name="_xlnm.Print_Area" localSheetId="0">'Table 1_Delineate'!$A$1:$I$18</definedName>
    <definedName name="_xlnm.Print_Area" localSheetId="1">'Table 2_Conditions'!$A$1:$Q$21</definedName>
    <definedName name="_xlnm.Print_Area" localSheetId="2">'Table 3_SW_Influence'!$A$1:$R$22</definedName>
    <definedName name="_xlnm.Print_Titles" localSheetId="1">'Table 2_Conditions'!$A:$A</definedName>
    <definedName name="_xlnm.Print_Titles" localSheetId="2">'Table 3_SW_Influence'!$A:$A,'Table 3_SW_Influence'!$1:$3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2" l="1"/>
  <c r="D6" i="14" s="1"/>
  <c r="D7" i="12"/>
  <c r="D7" i="14" s="1"/>
  <c r="D8" i="12"/>
  <c r="D8" i="14" s="1"/>
  <c r="D9" i="12"/>
  <c r="D9" i="14" s="1"/>
  <c r="D10" i="12"/>
  <c r="D11" i="12"/>
  <c r="D12" i="12"/>
  <c r="D12" i="14" s="1"/>
  <c r="D13" i="12"/>
  <c r="D13" i="14" s="1"/>
  <c r="D14" i="12"/>
  <c r="D15" i="12"/>
  <c r="D15" i="14" s="1"/>
  <c r="D16" i="12"/>
  <c r="D16" i="14" s="1"/>
  <c r="D5" i="12"/>
  <c r="D5" i="14" s="1"/>
  <c r="D10" i="14"/>
  <c r="D11" i="14"/>
  <c r="D14" i="14"/>
</calcChain>
</file>

<file path=xl/sharedStrings.xml><?xml version="1.0" encoding="utf-8"?>
<sst xmlns="http://schemas.openxmlformats.org/spreadsheetml/2006/main" count="478" uniqueCount="264">
  <si>
    <t>Metric Name</t>
  </si>
  <si>
    <t>Watershed Identification</t>
  </si>
  <si>
    <t>Watershed Area</t>
  </si>
  <si>
    <t xml:space="preserve">Receiving Waters </t>
  </si>
  <si>
    <t>Basin Jurisdiction Control</t>
  </si>
  <si>
    <t>Watershed</t>
  </si>
  <si>
    <t>AREA (SQ MI)</t>
  </si>
  <si>
    <t>AREA (Acres)</t>
  </si>
  <si>
    <t xml:space="preserve"> Streams (Lushootseed name)</t>
  </si>
  <si>
    <t>Stream Type</t>
  </si>
  <si>
    <t>Lakes</t>
  </si>
  <si>
    <t>Marine</t>
  </si>
  <si>
    <t xml:space="preserve">% In City </t>
  </si>
  <si>
    <t>Name</t>
  </si>
  <si>
    <t>List of Streams</t>
  </si>
  <si>
    <t>Primary type of main stem</t>
  </si>
  <si>
    <t xml:space="preserve">% Area of basin in City Limits </t>
  </si>
  <si>
    <t>Agate Pass</t>
  </si>
  <si>
    <t>Young Cedars Creek (Xexpai’yats)</t>
  </si>
  <si>
    <t>N = non-fish</t>
  </si>
  <si>
    <t>Agate Passage</t>
  </si>
  <si>
    <t>Blakely Harbor</t>
  </si>
  <si>
    <t>Mac's Dam Creek, Tani Creek, Sunny Hill Creek, Blakely Falls Creek, Toe Jam Hill Creek</t>
  </si>
  <si>
    <t>Eagledale</t>
  </si>
  <si>
    <t>Whiskey Creek, Cougar Creek, Creosote Creek, McDonald Creek, Ross Creek</t>
  </si>
  <si>
    <t>Eagle Harbor</t>
  </si>
  <si>
    <t>Fletcher Bay</t>
  </si>
  <si>
    <t>Springbrook Creek, Issei Creek, North Fletcher Bay Creek, Fosters Creek</t>
  </si>
  <si>
    <t>Gazzam Lake</t>
  </si>
  <si>
    <t>Gazzam Lake Creek, Lindquist Creek, Crystal Springs Creek</t>
  </si>
  <si>
    <t>Port Orchard</t>
  </si>
  <si>
    <t>Manzanita</t>
  </si>
  <si>
    <t>Manzanita Creek (Lkwi’aup), Fairy Dell Creek</t>
  </si>
  <si>
    <t>Manzanita Bay</t>
  </si>
  <si>
    <t>Murden Cove</t>
  </si>
  <si>
    <t>Woodward Creek, Meigs Creek, Murden Creek (Doe Qud Sake Qub), Manitou Beach Creek</t>
  </si>
  <si>
    <t>North Eagle Harbor</t>
  </si>
  <si>
    <t>Cooper Creek, Hawley Creek, Ravine Creek, Sportsman's Club Creek</t>
  </si>
  <si>
    <t>Pleasant Beach</t>
  </si>
  <si>
    <t>Rich Passage</t>
  </si>
  <si>
    <t>Port Madison</t>
  </si>
  <si>
    <t>Coho Creek, Agate Pass Creek, Hidden Cover Creek(Scwa-qob), Nature Preserve Creek, Oots-Aht-Ub Creek, Tochhookwap Creek</t>
  </si>
  <si>
    <t>South Beach</t>
  </si>
  <si>
    <t>South Beach Creek</t>
  </si>
  <si>
    <t>Sunrise</t>
  </si>
  <si>
    <t xml:space="preserve">Dripping Water Creek (C’txa), Heron Creek, Rolling Bay Creek, </t>
  </si>
  <si>
    <t>Rolling Bay</t>
  </si>
  <si>
    <t>Data Source</t>
  </si>
  <si>
    <t>GIS Calculation</t>
  </si>
  <si>
    <t>From ShapeArea field / 43560</t>
  </si>
  <si>
    <t>BI stream layer. Stream names derived from Open Street Map data and The Geographical Names Used by the Indians of the Pacific Coast, Waterman, T.T., 1922. American Geographical Society, Streams of Bainbridge Island, Elfendahl, Gerald 1997</t>
  </si>
  <si>
    <t>BI stream layer</t>
  </si>
  <si>
    <t>GIS, Documents</t>
  </si>
  <si>
    <t>N/A</t>
  </si>
  <si>
    <t>Other Notes</t>
  </si>
  <si>
    <t>From ShapeArea field recalculated the geometry since the shp had the area hardcoded in</t>
  </si>
  <si>
    <t>Derived from the Stream Type field from Bainbridge's stream data</t>
  </si>
  <si>
    <t>Recommended metric in Ecology Guidance</t>
  </si>
  <si>
    <t>Water Quality Conditions</t>
  </si>
  <si>
    <t>Water Flow</t>
  </si>
  <si>
    <t>Water Resource Uses</t>
  </si>
  <si>
    <t>Water Quality Index</t>
  </si>
  <si>
    <t>303(d) Listing Water</t>
  </si>
  <si>
    <t>Sediment - Freshwater
Copper/Zinc</t>
  </si>
  <si>
    <t>Sediment - Marine
Copper/Zinc</t>
  </si>
  <si>
    <t>Shoreline Habitat</t>
  </si>
  <si>
    <t>Shoreline Biological</t>
  </si>
  <si>
    <t>Pocket Estuary</t>
  </si>
  <si>
    <t>ESA Listed Salmon</t>
  </si>
  <si>
    <t>Salmonid and Resident Fish
Presence</t>
  </si>
  <si>
    <t>Shellfish Classification</t>
  </si>
  <si>
    <t>Public Recreation Opportunities (water access)</t>
  </si>
  <si>
    <t>NA</t>
  </si>
  <si>
    <t>No Data</t>
  </si>
  <si>
    <t>None</t>
  </si>
  <si>
    <t>No data</t>
  </si>
  <si>
    <t>Moderate</t>
  </si>
  <si>
    <t>Low</t>
  </si>
  <si>
    <t>No</t>
  </si>
  <si>
    <t>Approved: 75%
Prohibited: 5%
Unclassified: 20%</t>
  </si>
  <si>
    <t xml:space="preserve">Hidden Cove Road End, Reitan Road End, Sanwick Road End, 
Seabold Tidelands
</t>
  </si>
  <si>
    <t>Smelt Spawning</t>
  </si>
  <si>
    <t>CPS 15- Blakely Harbor</t>
  </si>
  <si>
    <t>Coho (Mac's Dam)
Resident Coastal Cutthroat (Mac's Dam)</t>
  </si>
  <si>
    <t>Approved: 80%
Closed due to other pollution: 15%
Unclassified: 5%</t>
  </si>
  <si>
    <t>Blakely Harbor Park</t>
  </si>
  <si>
    <t>Moderate High</t>
  </si>
  <si>
    <t>Smelt Spawning
Sand Lance Spawning</t>
  </si>
  <si>
    <t>Approved: 75%
Unclassified: 25%</t>
  </si>
  <si>
    <t>Joel Pritchard Park, 
Ward Ave Road End at Eagle Harbor Marina, 
South Eagle Harbor Tidelands, 
Rose Loop Beach Road End</t>
  </si>
  <si>
    <t>23.5/39.8 Springbrook Creek</t>
  </si>
  <si>
    <t>17.2/50.4 Fletcher Bay</t>
  </si>
  <si>
    <t>PM10 - Fletcher Bay
PM8 - Battle Point</t>
  </si>
  <si>
    <t>Yes - Steelhead</t>
  </si>
  <si>
    <t xml:space="preserve">Coho (Issei, North Fletcher Bay, Springbrook Main)
Resident Coastal Cutthroat (Issei, North Fletcher Bay, Springbrook Main, Springbrook Southfork)
Fall Chum (Springbrook Main)
Winter Steelhead (Springbrook Main)
 </t>
  </si>
  <si>
    <t>Approved: 90%
Closed due to other pollution: 5%
Unclassified: 5%</t>
  </si>
  <si>
    <t>Foster Street Road End, Springridge Road End, Fletcher Landing</t>
  </si>
  <si>
    <t>Dissolved oxygen - marine</t>
  </si>
  <si>
    <t xml:space="preserve">Approved: 97%
Prohibited: 3%
</t>
  </si>
  <si>
    <t>Fletcher Landing Rd End, Point White Dock, Gazzam Lake Nature Preserve, Gazzam Lake Trail</t>
  </si>
  <si>
    <t>Highest</t>
  </si>
  <si>
    <t xml:space="preserve">Coho (Manzanita Main/North Fork/South Fork)
Resident Coastal Cutthroat (Manzanita Main/North Fork/South Fork)
Fall Chum (Manzanita Main)
 </t>
  </si>
  <si>
    <t>Approved: 90%
Unclassified: 10%</t>
  </si>
  <si>
    <t>Beach Drive Road End, Fairy Dell Park, Dock St. Road End, 
Woodland Dr. Road End, Williams-Olson Park</t>
  </si>
  <si>
    <t>6.1/36.7 Murden Creek</t>
  </si>
  <si>
    <t>7.3/31.2 Murden Cove</t>
  </si>
  <si>
    <t>CPS-18 Murden Cove</t>
  </si>
  <si>
    <t xml:space="preserve">Approved: 100%
</t>
  </si>
  <si>
    <t>Manitou Beach, Yaquina Point Road End</t>
  </si>
  <si>
    <t>7.1/36.4 Schel Chelb</t>
  </si>
  <si>
    <t>6.7/28.2 Schel Chelb</t>
  </si>
  <si>
    <t>CPS 14 - Lynwood Center</t>
  </si>
  <si>
    <t>Coho (Schel-Chelb)
Resident Coastal Cutthroat (Schel-Chelb)
Fall Chum (Schel-Chelb)</t>
  </si>
  <si>
    <t>Unclassified: 100%</t>
  </si>
  <si>
    <t>Pleasant Beach, Schel-Chelb Estuary, 
Lytle Road End Community Park, Beck Road End</t>
  </si>
  <si>
    <t>Eelgrass, 
Salt Marsh - High</t>
  </si>
  <si>
    <t xml:space="preserve">Lafayette St Road End, 
T choopwop Park, Hidden Cove Park, 
Skogen Lane Road End,
Broom St. Road End, 
Grotle Rd Road End, 
Gordon Dr. Road End, </t>
  </si>
  <si>
    <t>Approved: 75%
Closed due to other pollution: 5%
Unclassified: 20%</t>
  </si>
  <si>
    <t>Wharf St. Road End, Fort Ward Park and Boat Launch, Nutes Pond Park</t>
  </si>
  <si>
    <t>CPS19- Point Monroe</t>
  </si>
  <si>
    <t>Coho (Dripping Water)
Resident Coastal Cutthroat (Dripping Water)</t>
  </si>
  <si>
    <t xml:space="preserve">Point Monroe Lagoon, Ocean Drive Road End, 
Fay Bainbridge Park, </t>
  </si>
  <si>
    <t>Model 2=(degradation of timing of delivery)+ [( degradation of surface storage)+(degradation of areas for recharge + degradation of subsurface flow + degradation of discharge areas)] + (degradation of evapotranspiration)</t>
  </si>
  <si>
    <t>Model 1=[(Precipitation + Timing of Water Delivery)] + [(Surface storage +Sub-surface flow + Recharge +Discharge)]</t>
  </si>
  <si>
    <t xml:space="preserve">
</t>
  </si>
  <si>
    <t xml:space="preserve">Existing Landscape Condition </t>
  </si>
  <si>
    <t xml:space="preserve">Future Development  </t>
  </si>
  <si>
    <t>Equity</t>
  </si>
  <si>
    <t>% Total Impervious Area (TIA)</t>
  </si>
  <si>
    <t>Road Density</t>
  </si>
  <si>
    <t>Mapped WDFW Fish Barriers</t>
  </si>
  <si>
    <t>% Canopy in Riparian Buffers</t>
  </si>
  <si>
    <t>Average Age of Development</t>
  </si>
  <si>
    <t>Projected New Permit-Exempt Wells</t>
  </si>
  <si>
    <t xml:space="preserve">% of Watershed that is Vacant, Under Utilized, or Partially Utilized </t>
  </si>
  <si>
    <t>Metric</t>
  </si>
  <si>
    <t>% Impervious Surface</t>
  </si>
  <si>
    <t>Linear Feet of Road per Watershed, used for Calculation</t>
  </si>
  <si>
    <t>Linear Feet of Road per Acre</t>
  </si>
  <si>
    <t xml:space="preserve">Count Barriers in Watershed </t>
  </si>
  <si>
    <t>Linear Feet of stream prior to first upstream full/total barrier</t>
  </si>
  <si>
    <t>% Canopy in critical areas buffers (streams, lakes/ponds, wetlands)</t>
  </si>
  <si>
    <t>% of Area Developed Prior to 2005</t>
  </si>
  <si>
    <t>Well Count</t>
  </si>
  <si>
    <t>Additional Dwellings</t>
  </si>
  <si>
    <t>Partially Utilized</t>
  </si>
  <si>
    <t>Under Utilized</t>
  </si>
  <si>
    <t>Vacant</t>
  </si>
  <si>
    <t>Young Cedars Creek - No total barrier</t>
  </si>
  <si>
    <t>Tani Creek - No total barrier
Blakely Falls Creek - Barrier at mouth
Sunny Hill Creek - 356 ft to first total barrier
Toe Jam Hill Creek - 763 ft to first total barrier
Mac's Dam Creek - 2,222 ft to first total barrier</t>
  </si>
  <si>
    <t>Rose Creek - No total barrier
Creosote Creek - No total barrier
Cougar Creek - 2,558 ft to first total barrier
McDonald Creek - 1,296 ft tot first total barrier
Whiskey Creek - 2,721 ft to first total barrier</t>
  </si>
  <si>
    <t>Issei Creek - No total barrier
Springbrook Creek - 7,390 ft to first total barrier
Fosters Creek - 733 ft to first total barrier
North Fletcher Bay Creek - 331 ft to first total barrier</t>
  </si>
  <si>
    <t>Gazzam Lake Creek - No total barrier
Crystal Springs Creek - 803 ft to first total barrier
Linquist Creek - 2,056 ft to first total barrier</t>
  </si>
  <si>
    <t>Meimois Creek - No total barrier
Fairy Dell Creek - No total barrier
Manzanita Creek - 7,019 ft to first total barrier
Manzanita Creek North Fork - 7,163 ft to first total barrier</t>
  </si>
  <si>
    <t>Manitou Beach Creek - No total barrier
Woodward Creek + Meigs Creek - 7,171 ft to first total barrier</t>
  </si>
  <si>
    <t>Ravine Creek - 458 ft to first total barrier
Hawley Creek - 993 ft to first total barrier
Cooper Creek East Fork - 533 ft to first total barrier
Copper Creek North Fork - 3,962 ft to first total barrier
Sportsman's Club Creek - 744 ft to first total barrier</t>
  </si>
  <si>
    <t>Point White Creek - No total barrier
Lytle Creek - No total barrier
Schel-Chelb Creek - 1,744 ft to first total barrier</t>
  </si>
  <si>
    <t>Coho Creek - No total barrier
Oots-Aht-ub Creek - No total barrier
Tochhookwap Creek - No total barrier
Hidden Cove Creek - No total barrier
Nature Preserve Creek - No total barrier
Agate Pass Creek- Barrier at mouth</t>
  </si>
  <si>
    <t>South Beach Creek - Barrier at mouth</t>
  </si>
  <si>
    <t>Heron Creek - No total barrier
Dripping Water Creek - 4,994 ft to first total barrier
Rolling Bay Creek - 637 ft to first total barrier</t>
  </si>
  <si>
    <t>GIS or Document Review, Other</t>
  </si>
  <si>
    <t>GIS Analysis</t>
  </si>
  <si>
    <t>Data Sources</t>
  </si>
  <si>
    <t>BI Land Cover 2015</t>
  </si>
  <si>
    <t>Bainbridge Island GIS: "BIRD_Merge" layer; WSDOT mapping of HWY 305</t>
  </si>
  <si>
    <t>WDFW Web Map Tool, extracted data January 2022</t>
  </si>
  <si>
    <t>WDFW Web Map Tool, extracted data January 2022
BI stream layer, names populated from Open Street Map if value empty in original data</t>
  </si>
  <si>
    <t>BI Land Cover 2015; stream and wetland buffer layers provided by City</t>
  </si>
  <si>
    <t>Bainbridge Island GIS: parcel layer</t>
  </si>
  <si>
    <t>WRIA 15 Watershed Planning: Potential Permit-Exempt Wells, layer shared by COBI in Dec 2021</t>
  </si>
  <si>
    <t>Bainbridge Island Buildable Lands draft analysis, shared Dec 2021.
"Buildinable_Lands_noplats_Dissolve" layer</t>
  </si>
  <si>
    <t>Purpose</t>
  </si>
  <si>
    <t>Supporting information for Linear Feet of Road per Acre</t>
  </si>
  <si>
    <t xml:space="preserve"> Highly correlated with BIBI (King County, MacNeale, 2019)</t>
  </si>
  <si>
    <t>Supporting information for Barriers per Stream Mile (focus on road-related barriers)</t>
  </si>
  <si>
    <t>Measure of stream habitat availability prior to first barrier. Watersheds with a 0% passable barrier at the stream mouth have limited value for habitat improvements unless barrier can be removed.</t>
  </si>
  <si>
    <t>Riparian condition measurement</t>
  </si>
  <si>
    <t>Development age indicates level of stormwater controls in place compared to current standard</t>
  </si>
  <si>
    <t>Projection of future development based on anticipated new domestic wells (well count)</t>
  </si>
  <si>
    <t>Projection of future development based on anticipated new domestic wells (total number of anticipated dwellings)</t>
  </si>
  <si>
    <t>Project of lands that may be redeveloped and upgraded to current stormwater standards</t>
  </si>
  <si>
    <t>Projection of future new development based on available buildable lands that are not fully developed</t>
  </si>
  <si>
    <t>Includes the following Classnames:
Building
Impervious
Road
TreeOverBuilding
TreeOverRoad
Calculation method: 
- Query land class by the impervious types list above
- Intersect with Basins
- Dissolve by Basin name OR aggregate via pivot table
- Divide area of impervious by basin area to get impervious percentage</t>
  </si>
  <si>
    <t>Manually added WSDOT HWY 305 mapping 
Calculation method:
- Merge 305 line with BIRD_Merge layer
- Intersect with Basins
- Dissolve by Basin name OR aggregate via pivot table
- Use resulting Shape Length to get the linear feet of road per basin</t>
  </si>
  <si>
    <t>Calculation method: Linear Feet of Road / Basin Acreage</t>
  </si>
  <si>
    <t>Calculated for Classname = Tree, excludes all other class types (such as Shrub, Tree over Road, Tree over Building, etc.)
Calculation method:
- Intersect Canopy, Riparian Buffer and Basins
- Dissolve by Basin OR aggregate via pivot table
-  Per basin, divide area of canopy by riparian buffer area to get canopy percentage in riparian</t>
  </si>
  <si>
    <t>Calculation method:
- Intersect Wells with Basins
- Aggregate via pivot table, getting counts of wells and additional dwellings per basin.</t>
  </si>
  <si>
    <t>Calculation method:
- Intersect Buildable Lands with Basins
- Aggregate via pivot table, getting areas per basin for Partially Utilized, Under Utilized and Vacant
- Per basin, divide area of Partially Utilized, Under Utilized and Vacant by area of basin to get percentages</t>
  </si>
  <si>
    <t xml:space="preserve"> </t>
  </si>
  <si>
    <t>Sand Lance Spawning
Smelt Spawning
Herring Spawning</t>
  </si>
  <si>
    <t>Sand Lance Spawning
Smelt Spawning
Pre-spawner Herring Holding Area</t>
  </si>
  <si>
    <t xml:space="preserve">Sand Lance Spawning
Smelt Spawning 
</t>
  </si>
  <si>
    <t>Sand Lance Spawning
Smelt Spawning
Herring Spawning
Pre-spawner Herring Holding Area</t>
  </si>
  <si>
    <t>Winter Steelhead
Coho</t>
  </si>
  <si>
    <t>Resident Coastal Cutthroat (Woodward)
Coho</t>
  </si>
  <si>
    <t>Coho</t>
  </si>
  <si>
    <t>None = No data found</t>
  </si>
  <si>
    <t>Standard Rating for Scores is: Excellent (80-100), Good (60-80), Fair (40-60), Poor (20-40), Very Poor (&lt;20); 3 most recent years data averaged</t>
  </si>
  <si>
    <t>All samples meet standard</t>
  </si>
  <si>
    <t>The standard is the WAC 173-201A shellfish water quality standard applied to annual average for Part 1 and Part 2</t>
  </si>
  <si>
    <t xml:space="preserve">Mac's Dam Creek - 42 </t>
  </si>
  <si>
    <t xml:space="preserve">Whiskey Creek - 65 </t>
  </si>
  <si>
    <t xml:space="preserve">Springbrook Creek - 55 
Issei Creek - 55 </t>
  </si>
  <si>
    <t xml:space="preserve">Lindquist Creek - 25 
Gazzam Creek - 63 </t>
  </si>
  <si>
    <t>Manzanita Creek - 50</t>
  </si>
  <si>
    <t xml:space="preserve">Murden Creek - 44 </t>
  </si>
  <si>
    <t xml:space="preserve">Schel Chelb Creek - 9 </t>
  </si>
  <si>
    <t xml:space="preserve">Coho Creek - 66 </t>
  </si>
  <si>
    <t xml:space="preserve">Dripping Water C'txa Creek - 69 </t>
  </si>
  <si>
    <t>Standard Rating for Scores Is: Low Concern (80-100), Moderate Concern (40-80), High Concern (below 40)</t>
  </si>
  <si>
    <t xml:space="preserve">Water Flow Degradation </t>
  </si>
  <si>
    <t xml:space="preserve">Water Flow Importance  </t>
  </si>
  <si>
    <t>Kelp, Eelgrass</t>
  </si>
  <si>
    <t xml:space="preserve">Eelgrass, Salt Marsh, Kelp </t>
  </si>
  <si>
    <t xml:space="preserve">Salt Marsh - Moderate, Kelp </t>
  </si>
  <si>
    <t xml:space="preserve">Kelp </t>
  </si>
  <si>
    <t>Salt Marsh
Eelgrass</t>
  </si>
  <si>
    <t xml:space="preserve">Eelgrass, 
Salt Marsh </t>
  </si>
  <si>
    <t>Kelp
Eelgrass</t>
  </si>
  <si>
    <t>Kelp 
Eelgrass</t>
  </si>
  <si>
    <t xml:space="preserve">Eelgrass </t>
  </si>
  <si>
    <t xml:space="preserve">Sandlace Spawning
Smelt Spawning
</t>
  </si>
  <si>
    <t>Environmental Exposures</t>
  </si>
  <si>
    <t>Environmental Effects</t>
  </si>
  <si>
    <t>Socioeconomic Factors</t>
  </si>
  <si>
    <t>Sensitive Populations</t>
  </si>
  <si>
    <t>Composite score evaluating threat to and vulnerability of populations</t>
  </si>
  <si>
    <t>Environmental exposure refers to how a person comes into contact with an environmental hazard. Examples of exposure include breathing air, eating food, drinking water or living near to where environmental hazards are released or are concentrated</t>
  </si>
  <si>
    <t>Environmental effect refers to adverse environmental quality generally, even when population contact with an environmental hazard is unknown or uncertain.</t>
  </si>
  <si>
    <t xml:space="preserve">This category includes indicators related to intrinsic and extrinsic vulnerabilities in communities that can modify the environmental risk factors. </t>
  </si>
  <si>
    <t>This category includes indicators related to intrinsic and extrinsic vulnerabilities in communities that can modify the environmental risk factors. Indicators in this theme relate to biological susceptibility. People with pre-existing cardiovascular disease or low-birth-weight infants may be more vulnerable to environmental risk factors</t>
  </si>
  <si>
    <t>Kitsap Overburdened Communities Assessment, WA Environmental Health Disparities Map</t>
  </si>
  <si>
    <t>Indicators in the environmental exposures theme use data from measured environmental concentrations and releases of contaminants from pollution sources as a way to quantify pollution burden from exposure to pollutants.</t>
  </si>
  <si>
    <t>Indicators in the environmental effects theme illustrate the potential risk of the environmental hazard on communities nearby. However, as proximity to a potential exposure does not necessarily reflect actual exposure.</t>
  </si>
  <si>
    <t>Indicators in this theme are often found to be associated with environmental justice conditions, such as poverty or unemployment, which modify the effects of environmental exposures on health.</t>
  </si>
  <si>
    <t>Indicators in this theme relate to biological susceptibility. People with pre-existing cardiovascular disease or low-birth-weight infants may be more vulnerable to environmental risk factors.</t>
  </si>
  <si>
    <t>Data is available at the Census Tract scale, which does not align with watershed delineations; data processing involved area-weighting to assign watershed values</t>
  </si>
  <si>
    <t>Barrier mapping is not aligned with stream mapping at all locations
Excluded barriers mapped as dams, diversion, natural, unknown - focused on road crossings
Calculation method:
- after compiling and categorizing data, filter via pivot table, making sure to exclude "Natural Barrier - Not Field Verified", "Not a barrier" and "Unknown". The types used for counts in this calculation are: "Barrier, Unknown Percent Passable", "On a Non-Fish Bearing Stream", "Partial Fish Passage Blockage", and "Total Fish Passage Blockage"</t>
  </si>
  <si>
    <t>Barrier mapping is not aligned with stream mapping at all locations
Mainstem linear distance only to first full barrier, not a total inventory of currently-accessible fish habitat
Calculation method:
- No total barrier: no total barriers on the stream
- Barrier at mouth: total barrier at the mouth of the stream
- X ft to first total barrier: cut the stream line at the first total barrier. If the barrier appears along a fork, then the fork is included in the length. Otherwise, forks along the way to the first total barrier are ignored in the calculation.</t>
  </si>
  <si>
    <t>City GIS data is under development; year built is not available for all parcels.
% of area developed before 2005
Calculation method:
- Select parcels with YRBUILT &lt; 2005, after excluding values of 0 and 3000
- Intersect with Basins
- Dissolve by Basin name OR aggregate via pivot table
- Divide area of the parcels by the area of basin to get percentage of area developed before 2005</t>
  </si>
  <si>
    <t>Data is available at the Census Tract scale, which does not align with watershed delineations; data processing involved area-weighting to assign watershed values
Higher numbers indicate higher threat from environmental exposures.</t>
  </si>
  <si>
    <t>Higher numbers indicate greater vulnerability of populations within the watershed</t>
  </si>
  <si>
    <t>Data is available at the Census Tract scale, which does not align with watershed delineations; data processing involved area-weighting to assign watershed values
Higher numbers indicate greater vulnerability of populations within the watershed</t>
  </si>
  <si>
    <t>Combined Environmental Health Disparities Rank</t>
  </si>
  <si>
    <t>Schel-Chelb Creek, Point White Creek, Lytle Creek</t>
  </si>
  <si>
    <t>Table A-1. Delineate Basins and Identify Receiving Waters.</t>
  </si>
  <si>
    <t>City of Bainbridge Island "BI_Wtrshd_Eng
Update" layer shared 2020</t>
  </si>
  <si>
    <t>F= fish</t>
  </si>
  <si>
    <r>
      <t>Whiskey Creek - 26</t>
    </r>
    <r>
      <rPr>
        <b/>
        <vertAlign val="superscript"/>
        <sz val="11"/>
        <rFont val="Segoe UI"/>
        <family val="2"/>
      </rPr>
      <t>1</t>
    </r>
    <r>
      <rPr>
        <b/>
        <sz val="11"/>
        <rFont val="Segoe UI"/>
        <family val="2"/>
      </rPr>
      <t xml:space="preserve"> </t>
    </r>
  </si>
  <si>
    <r>
      <t>Issei Creek - 46</t>
    </r>
    <r>
      <rPr>
        <b/>
        <vertAlign val="superscript"/>
        <sz val="11"/>
        <rFont val="Segoe UI"/>
        <family val="2"/>
      </rPr>
      <t>2</t>
    </r>
    <r>
      <rPr>
        <b/>
        <sz val="11"/>
        <rFont val="Segoe UI"/>
        <family val="2"/>
      </rPr>
      <t xml:space="preserve">
Springbrook -60</t>
    </r>
    <r>
      <rPr>
        <b/>
        <vertAlign val="superscript"/>
        <sz val="11"/>
        <rFont val="Segoe UI"/>
        <family val="2"/>
      </rPr>
      <t>2</t>
    </r>
  </si>
  <si>
    <r>
      <t>Manzanita Creek - 56</t>
    </r>
    <r>
      <rPr>
        <b/>
        <vertAlign val="superscript"/>
        <sz val="11"/>
        <rFont val="Segoe UI"/>
        <family val="2"/>
      </rPr>
      <t>2-</t>
    </r>
    <r>
      <rPr>
        <b/>
        <sz val="11"/>
        <rFont val="Segoe UI"/>
        <family val="2"/>
      </rPr>
      <t>Fair</t>
    </r>
  </si>
  <si>
    <r>
      <t>Murden Creek - 27</t>
    </r>
    <r>
      <rPr>
        <b/>
        <vertAlign val="superscript"/>
        <sz val="11"/>
        <rFont val="Segoe UI"/>
        <family val="2"/>
      </rPr>
      <t>2</t>
    </r>
    <r>
      <rPr>
        <b/>
        <sz val="11"/>
        <rFont val="Segoe UI"/>
        <family val="2"/>
      </rPr>
      <t xml:space="preserve">
Woodward Creek - 58</t>
    </r>
    <r>
      <rPr>
        <b/>
        <vertAlign val="superscript"/>
        <sz val="11"/>
        <rFont val="Segoe UI"/>
        <family val="2"/>
      </rPr>
      <t>3</t>
    </r>
  </si>
  <si>
    <t>Marine Water Quality - Bacteria, Nearshore Sampling</t>
  </si>
  <si>
    <t>Table A-2.  Receiving Water Condition and Use Assessment</t>
  </si>
  <si>
    <t>Benthic Index of Biotic Bntegrity
(B-IBI)</t>
  </si>
  <si>
    <t>Metals in Mussel Tissue (percentile)</t>
  </si>
  <si>
    <t>Cu-&gt;75th
Zn &gt;75th</t>
  </si>
  <si>
    <t>Cu-25th to 75th
Zn - 25th to 75th</t>
  </si>
  <si>
    <t>Cu-25th to 75th 
Zn - &lt;25th</t>
  </si>
  <si>
    <t>PM6 - Manzanita Bay 1
PM7 - Manzanita Bay 2</t>
  </si>
  <si>
    <t>Table A-2 (continued).  Receiving Water Condition and Use Assessment</t>
  </si>
  <si>
    <t>Notes/
Comments</t>
  </si>
  <si>
    <t>Table A-3. Assess Stormwater Management Influence.</t>
  </si>
  <si>
    <t>Table A-3 (continued). Assess Stormwater Management Influence.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</si>
</sst>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b/>
      <sz val="11"/>
      <color theme="1"/>
      <name val="Calibri"/>
      <family val="2"/>
      <scheme val="minor"/>
    </font>
    <font>
      <u/>
      <sz val="11"/>
      <color theme="10"/>
      <name val="Calibri"/>
      <family val="2"/>
      <scheme val="minor"/>
    </font>
    <font>
      <b/>
      <sz val="18"/>
      <name val="Segoe UI"/>
      <family val="2"/>
    </font>
    <font>
      <sz val="11"/>
      <color theme="1"/>
      <name val="Segoe UI"/>
      <family val="2"/>
    </font>
    <font>
      <b/>
      <sz val="11"/>
      <name val="Segoe UI"/>
      <family val="2"/>
    </font>
    <font>
      <b/>
      <sz val="18"/>
      <color theme="1"/>
      <name val="Segoe UI"/>
      <family val="2"/>
    </font>
    <font>
      <b/>
      <sz val="12"/>
      <color theme="1"/>
      <name val="Segoe UI"/>
      <family val="2"/>
    </font>
    <font>
      <sz val="11"/>
      <name val="Segoe UI"/>
      <family val="2"/>
    </font>
    <font>
      <sz val="12"/>
      <color theme="1"/>
      <name val="Segoe UI"/>
      <family val="2"/>
    </font>
    <font>
      <sz val="12"/>
      <name val="Segoe UI"/>
      <family val="2"/>
    </font>
    <font>
      <sz val="11"/>
      <color rgb="FFFF0000"/>
      <name val="Segoe UI"/>
      <family val="2"/>
    </font>
    <font>
      <sz val="11"/>
      <color rgb="FF000000"/>
      <name val="Segoe UI"/>
      <family val="2"/>
    </font>
    <font>
      <b/>
      <sz val="16"/>
      <color theme="1"/>
      <name val="Segoe UI"/>
      <family val="2"/>
    </font>
    <font>
      <sz val="16"/>
      <color theme="1"/>
      <name val="Segoe UI"/>
      <family val="2"/>
    </font>
    <font>
      <b/>
      <sz val="11"/>
      <color theme="1"/>
      <name val="Segoe UI"/>
      <family val="2"/>
    </font>
    <font>
      <b/>
      <sz val="12"/>
      <name val="Segoe UI"/>
      <family val="2"/>
    </font>
    <font>
      <i/>
      <sz val="11"/>
      <color theme="1"/>
      <name val="Segoe UI"/>
      <family val="2"/>
    </font>
    <font>
      <b/>
      <vertAlign val="superscript"/>
      <sz val="11"/>
      <name val="Segoe UI"/>
      <family val="2"/>
    </font>
    <font>
      <sz val="14"/>
      <name val="Segoe UI"/>
      <family val="2"/>
    </font>
    <font>
      <b/>
      <sz val="9"/>
      <name val="Segoe UI"/>
      <family val="2"/>
    </font>
    <font>
      <i/>
      <sz val="12"/>
      <color theme="1"/>
      <name val="Segoe UI"/>
      <family val="2"/>
    </font>
    <font>
      <u/>
      <sz val="11"/>
      <color theme="10"/>
      <name val="Segoe UI"/>
      <family val="2"/>
    </font>
  </fonts>
  <fills count="12">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CCCCFF"/>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81">
    <xf numFmtId="0" fontId="0" fillId="0" borderId="0" xfId="0"/>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xf>
    <xf numFmtId="9" fontId="0" fillId="0" borderId="0" xfId="0" applyNumberFormat="1"/>
    <xf numFmtId="0" fontId="3" fillId="0" borderId="0" xfId="0" applyFont="1" applyAlignment="1">
      <alignment horizontal="center"/>
    </xf>
    <xf numFmtId="0" fontId="4" fillId="0" borderId="0" xfId="0" applyFont="1"/>
    <xf numFmtId="0" fontId="7" fillId="4" borderId="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4" fillId="0" borderId="0" xfId="0" applyFont="1" applyAlignment="1">
      <alignment vertical="center"/>
    </xf>
    <xf numFmtId="0" fontId="11" fillId="0" borderId="0" xfId="0" applyFont="1" applyAlignment="1">
      <alignment vertical="center"/>
    </xf>
    <xf numFmtId="164" fontId="4" fillId="0" borderId="0" xfId="0" applyNumberFormat="1" applyFont="1"/>
    <xf numFmtId="0" fontId="4" fillId="0" borderId="0" xfId="0" applyFont="1" applyAlignment="1">
      <alignment horizontal="center" vertical="center"/>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xf numFmtId="0" fontId="10" fillId="0" borderId="25" xfId="0" applyFont="1" applyBorder="1" applyAlignment="1">
      <alignment horizontal="center" vertical="top"/>
    </xf>
    <xf numFmtId="0" fontId="4" fillId="8" borderId="5" xfId="0" applyFont="1" applyFill="1" applyBorder="1" applyAlignment="1">
      <alignment horizontal="center" vertical="top" wrapText="1"/>
    </xf>
    <xf numFmtId="0" fontId="4" fillId="8" borderId="2" xfId="0" applyFont="1" applyFill="1" applyBorder="1" applyAlignment="1">
      <alignment horizontal="center" vertical="top" wrapText="1"/>
    </xf>
    <xf numFmtId="0" fontId="4" fillId="8" borderId="6" xfId="0" applyFont="1" applyFill="1" applyBorder="1" applyAlignment="1">
      <alignment horizontal="center" vertical="top" wrapText="1"/>
    </xf>
    <xf numFmtId="0" fontId="8" fillId="8" borderId="1" xfId="0" applyFont="1" applyFill="1" applyBorder="1" applyAlignment="1">
      <alignment horizontal="center" vertical="top" wrapText="1"/>
    </xf>
    <xf numFmtId="0" fontId="11" fillId="8" borderId="1" xfId="0" applyFont="1" applyFill="1" applyBorder="1" applyAlignment="1">
      <alignment horizontal="center" vertical="top" wrapText="1"/>
    </xf>
    <xf numFmtId="0" fontId="4" fillId="8" borderId="17" xfId="0" applyFont="1" applyFill="1" applyBorder="1" applyAlignment="1">
      <alignment horizontal="center" vertical="top" wrapText="1"/>
    </xf>
    <xf numFmtId="0" fontId="9" fillId="0" borderId="25" xfId="0" applyFont="1" applyBorder="1" applyAlignment="1">
      <alignment vertical="top"/>
    </xf>
    <xf numFmtId="0" fontId="4" fillId="0" borderId="5" xfId="0" applyFont="1" applyBorder="1" applyAlignment="1">
      <alignment vertical="top" wrapText="1"/>
    </xf>
    <xf numFmtId="4" fontId="15" fillId="0" borderId="2" xfId="0" applyNumberFormat="1" applyFont="1" applyBorder="1" applyAlignment="1">
      <alignment horizontal="center" vertical="top" wrapText="1"/>
    </xf>
    <xf numFmtId="3" fontId="15" fillId="0" borderId="6" xfId="0" applyNumberFormat="1" applyFont="1" applyBorder="1" applyAlignment="1">
      <alignment horizontal="center" vertical="top" wrapText="1"/>
    </xf>
    <xf numFmtId="0" fontId="4" fillId="0" borderId="5" xfId="0" applyFont="1" applyBorder="1" applyAlignment="1">
      <alignment horizontal="center" vertical="top" wrapText="1"/>
    </xf>
    <xf numFmtId="0" fontId="12" fillId="0" borderId="1" xfId="0" applyFont="1" applyBorder="1" applyAlignment="1">
      <alignment horizontal="center" vertical="top" wrapText="1"/>
    </xf>
    <xf numFmtId="0" fontId="4" fillId="0" borderId="1" xfId="0" applyFont="1" applyBorder="1" applyAlignment="1">
      <alignment horizontal="center" vertical="top" wrapText="1"/>
    </xf>
    <xf numFmtId="9" fontId="15" fillId="0" borderId="17" xfId="0" applyNumberFormat="1" applyFont="1" applyBorder="1" applyAlignment="1">
      <alignment horizontal="center" vertical="top" wrapText="1"/>
    </xf>
    <xf numFmtId="0" fontId="4" fillId="0" borderId="0" xfId="0" applyFont="1" applyBorder="1" applyAlignment="1">
      <alignment horizontal="center" vertical="top" wrapText="1"/>
    </xf>
    <xf numFmtId="0" fontId="16" fillId="0" borderId="16" xfId="0" applyFont="1" applyBorder="1" applyAlignment="1">
      <alignment horizontal="center" vertical="top" wrapText="1"/>
    </xf>
    <xf numFmtId="0" fontId="4" fillId="0" borderId="7" xfId="0" applyFont="1" applyBorder="1" applyAlignment="1">
      <alignment horizontal="center" vertical="top" wrapText="1"/>
    </xf>
    <xf numFmtId="0" fontId="4" fillId="0" borderId="12" xfId="0" applyFont="1" applyBorder="1" applyAlignment="1">
      <alignment horizontal="center" vertical="top" wrapText="1"/>
    </xf>
    <xf numFmtId="0" fontId="4" fillId="0" borderId="8" xfId="0" applyFont="1" applyBorder="1" applyAlignment="1">
      <alignment horizontal="center" vertical="top" wrapText="1"/>
    </xf>
    <xf numFmtId="0" fontId="12" fillId="0" borderId="20" xfId="0" applyFont="1" applyBorder="1" applyAlignment="1">
      <alignment horizontal="center" vertical="top" wrapText="1"/>
    </xf>
    <xf numFmtId="0" fontId="4" fillId="0" borderId="20" xfId="0" applyFont="1" applyBorder="1" applyAlignment="1">
      <alignment horizontal="center" vertical="top" wrapText="1"/>
    </xf>
    <xf numFmtId="0" fontId="4" fillId="0" borderId="21" xfId="0" applyFont="1" applyBorder="1" applyAlignment="1">
      <alignment horizontal="center" vertical="top" wrapText="1"/>
    </xf>
    <xf numFmtId="0" fontId="4" fillId="0" borderId="9" xfId="0" applyFont="1" applyBorder="1" applyAlignment="1">
      <alignment vertical="top" wrapText="1"/>
    </xf>
    <xf numFmtId="0" fontId="4" fillId="0" borderId="18" xfId="0" applyFont="1" applyBorder="1" applyAlignment="1">
      <alignment vertical="top" wrapText="1"/>
    </xf>
    <xf numFmtId="0" fontId="4" fillId="0" borderId="11" xfId="0" applyFont="1" applyBorder="1" applyAlignment="1">
      <alignment vertical="top" wrapText="1"/>
    </xf>
    <xf numFmtId="0" fontId="4" fillId="0" borderId="10" xfId="0" applyFont="1" applyBorder="1" applyAlignment="1">
      <alignment vertical="top" wrapText="1"/>
    </xf>
    <xf numFmtId="0" fontId="4" fillId="0" borderId="19" xfId="0" applyFont="1" applyBorder="1" applyAlignment="1">
      <alignment vertical="top" wrapText="1"/>
    </xf>
    <xf numFmtId="0" fontId="8" fillId="0" borderId="0" xfId="0" applyFont="1" applyAlignment="1">
      <alignment horizontal="left" vertical="center" indent="1"/>
    </xf>
    <xf numFmtId="0" fontId="4" fillId="0" borderId="0" xfId="0" applyFont="1" applyAlignment="1"/>
    <xf numFmtId="0" fontId="16" fillId="5" borderId="2" xfId="0" applyFont="1" applyFill="1" applyBorder="1" applyAlignment="1">
      <alignment horizontal="center" wrapText="1"/>
    </xf>
    <xf numFmtId="0" fontId="16" fillId="11" borderId="2" xfId="0" applyFont="1" applyFill="1" applyBorder="1" applyAlignment="1">
      <alignment horizontal="center" wrapText="1"/>
    </xf>
    <xf numFmtId="0" fontId="16" fillId="7" borderId="22" xfId="0" applyFont="1" applyFill="1" applyBorder="1" applyAlignment="1">
      <alignment horizontal="center" wrapText="1"/>
    </xf>
    <xf numFmtId="0" fontId="5" fillId="0" borderId="1" xfId="0" applyFont="1" applyFill="1" applyBorder="1" applyAlignment="1">
      <alignment horizontal="center" vertical="top" wrapText="1"/>
    </xf>
    <xf numFmtId="0" fontId="5" fillId="0" borderId="1" xfId="0" applyFont="1" applyBorder="1" applyAlignment="1">
      <alignment horizontal="center" vertical="top" wrapText="1"/>
    </xf>
    <xf numFmtId="0" fontId="8" fillId="0" borderId="10" xfId="0" applyFont="1" applyBorder="1" applyAlignment="1">
      <alignment horizontal="left" vertical="top" wrapText="1"/>
    </xf>
    <xf numFmtId="0" fontId="5" fillId="0" borderId="22" xfId="0" applyFont="1" applyBorder="1" applyAlignment="1">
      <alignment horizontal="center" vertical="top" wrapText="1"/>
    </xf>
    <xf numFmtId="0" fontId="5" fillId="0" borderId="6" xfId="0" applyFont="1" applyBorder="1" applyAlignment="1">
      <alignment horizontal="left" vertical="top" wrapText="1"/>
    </xf>
    <xf numFmtId="0" fontId="8" fillId="0" borderId="10" xfId="0" applyFont="1" applyBorder="1" applyAlignment="1">
      <alignment horizontal="center" vertical="top" wrapText="1"/>
    </xf>
    <xf numFmtId="0" fontId="3" fillId="0" borderId="0" xfId="0" applyFont="1" applyFill="1" applyBorder="1" applyAlignment="1">
      <alignment horizontal="left"/>
    </xf>
    <xf numFmtId="0" fontId="8" fillId="0" borderId="0" xfId="0" applyFont="1" applyAlignment="1"/>
    <xf numFmtId="0" fontId="3" fillId="0" borderId="0" xfId="0" applyFont="1" applyFill="1" applyBorder="1" applyAlignment="1">
      <alignment horizontal="center"/>
    </xf>
    <xf numFmtId="0" fontId="5" fillId="5" borderId="1" xfId="0" applyFont="1" applyFill="1" applyBorder="1" applyAlignment="1">
      <alignment horizontal="center" wrapText="1"/>
    </xf>
    <xf numFmtId="0" fontId="5" fillId="7" borderId="22" xfId="0" applyFont="1" applyFill="1" applyBorder="1" applyAlignment="1">
      <alignment horizontal="center" wrapText="1"/>
    </xf>
    <xf numFmtId="0" fontId="5" fillId="7" borderId="26" xfId="0" applyFont="1" applyFill="1" applyBorder="1" applyAlignment="1">
      <alignment horizontal="center" wrapText="1"/>
    </xf>
    <xf numFmtId="0" fontId="8" fillId="0" borderId="0" xfId="0" applyFont="1" applyFill="1" applyAlignment="1">
      <alignment horizontal="center"/>
    </xf>
    <xf numFmtId="0" fontId="8" fillId="0" borderId="0" xfId="0" applyFont="1" applyAlignment="1">
      <alignment horizontal="center"/>
    </xf>
    <xf numFmtId="0" fontId="8" fillId="0" borderId="0" xfId="0" applyFont="1" applyAlignment="1">
      <alignment horizontal="center" vertical="top"/>
    </xf>
    <xf numFmtId="0" fontId="8" fillId="0" borderId="0" xfId="0" applyFont="1" applyAlignment="1">
      <alignment vertical="top"/>
    </xf>
    <xf numFmtId="0" fontId="16" fillId="0" borderId="25" xfId="0" applyFont="1" applyBorder="1" applyAlignment="1">
      <alignment vertical="top" wrapText="1"/>
    </xf>
    <xf numFmtId="0" fontId="8" fillId="0" borderId="1" xfId="0" applyFont="1" applyBorder="1" applyAlignment="1">
      <alignment horizontal="center"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5" fillId="0" borderId="0" xfId="0" applyFont="1" applyAlignment="1">
      <alignment horizontal="center" vertical="top"/>
    </xf>
    <xf numFmtId="0" fontId="8" fillId="0" borderId="0" xfId="0" applyFont="1" applyAlignment="1">
      <alignment horizontal="center" wrapText="1"/>
    </xf>
    <xf numFmtId="0" fontId="19" fillId="0" borderId="0" xfId="0" applyFont="1" applyAlignment="1">
      <alignment vertical="center" wrapText="1"/>
    </xf>
    <xf numFmtId="0" fontId="8" fillId="0" borderId="0" xfId="0" applyFont="1"/>
    <xf numFmtId="0" fontId="8" fillId="0" borderId="0" xfId="0" applyFont="1" applyAlignment="1">
      <alignment horizontal="center" vertical="center"/>
    </xf>
    <xf numFmtId="0" fontId="20" fillId="0" borderId="0" xfId="0" applyFont="1" applyAlignment="1">
      <alignment vertical="center" wrapText="1"/>
    </xf>
    <xf numFmtId="0" fontId="5" fillId="0" borderId="0" xfId="0" applyFont="1" applyAlignment="1">
      <alignment horizontal="center" vertical="center"/>
    </xf>
    <xf numFmtId="0" fontId="16" fillId="11" borderId="17" xfId="0" applyFont="1" applyFill="1" applyBorder="1" applyAlignment="1">
      <alignment horizontal="center" wrapText="1"/>
    </xf>
    <xf numFmtId="0" fontId="5" fillId="0" borderId="6" xfId="0" applyFont="1" applyBorder="1" applyAlignment="1">
      <alignment horizontal="center" vertical="top" wrapText="1"/>
    </xf>
    <xf numFmtId="0" fontId="5" fillId="0" borderId="6" xfId="0" applyFont="1" applyFill="1" applyBorder="1" applyAlignment="1">
      <alignment horizontal="center" vertical="top" wrapText="1"/>
    </xf>
    <xf numFmtId="0" fontId="8" fillId="0" borderId="11"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7" borderId="28" xfId="0" applyFont="1" applyFill="1" applyBorder="1" applyAlignment="1">
      <alignment horizontal="center" wrapText="1"/>
    </xf>
    <xf numFmtId="0" fontId="8" fillId="0" borderId="9" xfId="0" applyFont="1" applyBorder="1" applyAlignment="1">
      <alignment vertical="top" wrapText="1"/>
    </xf>
    <xf numFmtId="0" fontId="5" fillId="0" borderId="5" xfId="0" applyFont="1" applyBorder="1" applyAlignment="1">
      <alignment horizontal="center" vertical="top" wrapText="1"/>
    </xf>
    <xf numFmtId="0" fontId="5" fillId="0" borderId="9" xfId="0" applyFont="1" applyBorder="1" applyAlignment="1">
      <alignment horizontal="center" vertical="top" wrapText="1"/>
    </xf>
    <xf numFmtId="0" fontId="16" fillId="0" borderId="29" xfId="0" applyFont="1" applyBorder="1" applyAlignment="1">
      <alignment vertical="top" wrapText="1"/>
    </xf>
    <xf numFmtId="0" fontId="16" fillId="0" borderId="15" xfId="0" applyFont="1" applyBorder="1" applyAlignment="1">
      <alignment vertical="top" wrapText="1"/>
    </xf>
    <xf numFmtId="0" fontId="16" fillId="5" borderId="5" xfId="0" applyFont="1" applyFill="1" applyBorder="1" applyAlignment="1">
      <alignment horizontal="center"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8" fillId="0" borderId="9" xfId="0" applyFont="1" applyBorder="1" applyAlignment="1">
      <alignment horizontal="center" vertical="top" wrapText="1"/>
    </xf>
    <xf numFmtId="0" fontId="16" fillId="0" borderId="32" xfId="0" applyFont="1" applyBorder="1" applyAlignment="1">
      <alignment vertical="top" wrapText="1"/>
    </xf>
    <xf numFmtId="0" fontId="16" fillId="0" borderId="30" xfId="0" applyFont="1" applyBorder="1" applyAlignment="1">
      <alignment vertical="top" wrapText="1"/>
    </xf>
    <xf numFmtId="0" fontId="6" fillId="0" borderId="0" xfId="0" applyFont="1" applyAlignment="1">
      <alignment horizont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22" fillId="0" borderId="0" xfId="1" applyFont="1" applyAlignment="1">
      <alignment wrapText="1"/>
    </xf>
    <xf numFmtId="0" fontId="4" fillId="0" borderId="0" xfId="0" applyFont="1" applyAlignment="1">
      <alignment wrapText="1"/>
    </xf>
    <xf numFmtId="0" fontId="4" fillId="0" borderId="0" xfId="0" applyFont="1" applyAlignment="1">
      <alignment horizontal="center" vertical="top" wrapText="1"/>
    </xf>
    <xf numFmtId="164" fontId="8" fillId="0" borderId="1" xfId="0" applyNumberFormat="1" applyFont="1" applyBorder="1" applyAlignment="1">
      <alignment horizontal="center" vertical="top" wrapText="1"/>
    </xf>
    <xf numFmtId="3" fontId="4" fillId="0" borderId="1" xfId="0" applyNumberFormat="1" applyFont="1" applyBorder="1" applyAlignment="1">
      <alignment horizontal="center" vertical="top" wrapText="1"/>
    </xf>
    <xf numFmtId="9" fontId="4" fillId="0" borderId="1"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64"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0" fontId="4" fillId="0" borderId="0" xfId="0" applyFont="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4" fillId="0" borderId="6" xfId="0" applyFont="1" applyBorder="1" applyAlignment="1">
      <alignment horizontal="center" vertical="top" wrapText="1"/>
    </xf>
    <xf numFmtId="0" fontId="15" fillId="0" borderId="5" xfId="0" applyFont="1" applyBorder="1" applyAlignment="1">
      <alignment horizontal="center" vertical="top" wrapText="1"/>
    </xf>
    <xf numFmtId="2" fontId="4" fillId="0" borderId="6" xfId="0" applyNumberFormat="1" applyFont="1" applyBorder="1" applyAlignment="1">
      <alignment horizontal="center" vertical="top" wrapText="1"/>
    </xf>
    <xf numFmtId="0" fontId="4" fillId="0" borderId="6" xfId="0" applyFont="1" applyBorder="1" applyAlignment="1">
      <alignment vertical="top" wrapText="1"/>
    </xf>
    <xf numFmtId="0" fontId="15" fillId="0" borderId="5" xfId="0" applyFont="1" applyBorder="1" applyAlignment="1">
      <alignment horizontal="left" vertical="top" wrapText="1"/>
    </xf>
    <xf numFmtId="0" fontId="4" fillId="0" borderId="6" xfId="0" applyFont="1" applyBorder="1" applyAlignment="1">
      <alignment horizontal="left" vertical="top" wrapText="1"/>
    </xf>
    <xf numFmtId="0" fontId="15" fillId="0" borderId="9" xfId="0" applyFont="1" applyBorder="1" applyAlignment="1">
      <alignment horizontal="left" vertical="top" wrapText="1"/>
    </xf>
    <xf numFmtId="164" fontId="8" fillId="0" borderId="10" xfId="0" applyNumberFormat="1" applyFont="1" applyBorder="1" applyAlignment="1">
      <alignment vertical="top" wrapText="1"/>
    </xf>
    <xf numFmtId="0" fontId="4" fillId="0" borderId="10"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9" fillId="0" borderId="0" xfId="0" applyFont="1" applyAlignment="1"/>
    <xf numFmtId="0" fontId="7" fillId="8" borderId="1" xfId="0" applyFont="1" applyFill="1" applyBorder="1" applyAlignment="1">
      <alignment horizontal="center" wrapText="1"/>
    </xf>
    <xf numFmtId="0" fontId="16" fillId="8" borderId="1" xfId="0" applyFont="1" applyFill="1" applyBorder="1" applyAlignment="1">
      <alignment horizontal="center" wrapText="1"/>
    </xf>
    <xf numFmtId="0" fontId="15" fillId="10" borderId="1" xfId="0" applyFont="1" applyFill="1" applyBorder="1" applyAlignment="1">
      <alignment horizontal="center" wrapText="1"/>
    </xf>
    <xf numFmtId="0" fontId="15" fillId="10" borderId="6" xfId="0" applyFont="1" applyFill="1" applyBorder="1" applyAlignment="1">
      <alignment horizontal="center" wrapText="1"/>
    </xf>
    <xf numFmtId="0" fontId="4" fillId="0" borderId="7" xfId="0" applyFont="1" applyBorder="1" applyAlignment="1"/>
    <xf numFmtId="0" fontId="9" fillId="0" borderId="5" xfId="0" applyFont="1" applyBorder="1" applyAlignment="1"/>
    <xf numFmtId="0" fontId="4" fillId="0" borderId="5" xfId="0" applyFont="1" applyBorder="1" applyAlignment="1">
      <alignment horizontal="center" wrapText="1"/>
    </xf>
    <xf numFmtId="0" fontId="17" fillId="0" borderId="1" xfId="0" applyFont="1" applyFill="1" applyBorder="1" applyAlignment="1">
      <alignment horizontal="center" vertical="top" wrapText="1"/>
    </xf>
    <xf numFmtId="0" fontId="17" fillId="9" borderId="1" xfId="0" applyFont="1" applyFill="1" applyBorder="1" applyAlignment="1">
      <alignment horizontal="center" vertical="top" wrapText="1"/>
    </xf>
    <xf numFmtId="3" fontId="8" fillId="0" borderId="1" xfId="0" applyNumberFormat="1" applyFont="1" applyBorder="1" applyAlignment="1">
      <alignment horizontal="center" vertical="top" wrapText="1"/>
    </xf>
    <xf numFmtId="165" fontId="4" fillId="0" borderId="1" xfId="0" applyNumberFormat="1" applyFont="1" applyBorder="1" applyAlignment="1">
      <alignment horizontal="center" vertical="top" wrapText="1"/>
    </xf>
    <xf numFmtId="0" fontId="21" fillId="0" borderId="1" xfId="0" applyFont="1" applyBorder="1" applyAlignment="1">
      <alignment horizontal="center" vertical="top" wrapText="1"/>
    </xf>
    <xf numFmtId="0" fontId="16" fillId="4" borderId="13" xfId="0" applyFont="1" applyFill="1" applyBorder="1" applyAlignment="1">
      <alignment horizontal="center"/>
    </xf>
    <xf numFmtId="0" fontId="16" fillId="4" borderId="15" xfId="0" applyFont="1" applyFill="1" applyBorder="1" applyAlignment="1">
      <alignment horizontal="center"/>
    </xf>
    <xf numFmtId="0" fontId="13" fillId="4" borderId="1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3" fillId="4" borderId="16" xfId="0" applyFont="1" applyFill="1" applyBorder="1" applyAlignment="1">
      <alignment horizontal="center" vertical="top"/>
    </xf>
    <xf numFmtId="0" fontId="3" fillId="4" borderId="23" xfId="0" applyFont="1" applyFill="1" applyBorder="1" applyAlignment="1">
      <alignment horizontal="center" vertical="top"/>
    </xf>
    <xf numFmtId="0" fontId="3" fillId="4" borderId="24" xfId="0" applyFont="1" applyFill="1" applyBorder="1" applyAlignment="1">
      <alignment horizontal="center" vertical="top"/>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21" xfId="0" applyFont="1" applyFill="1" applyBorder="1" applyAlignment="1">
      <alignment horizontal="center"/>
    </xf>
    <xf numFmtId="0" fontId="16" fillId="8" borderId="31" xfId="0" applyFont="1" applyFill="1" applyBorder="1" applyAlignment="1">
      <alignment horizontal="left" wrapText="1"/>
    </xf>
    <xf numFmtId="0" fontId="16" fillId="8" borderId="32" xfId="0" applyFont="1" applyFill="1" applyBorder="1" applyAlignment="1">
      <alignment horizontal="left" wrapText="1"/>
    </xf>
    <xf numFmtId="0" fontId="16" fillId="5" borderId="13" xfId="0" applyFont="1" applyFill="1" applyBorder="1" applyAlignment="1">
      <alignment horizontal="center" wrapText="1"/>
    </xf>
    <xf numFmtId="0" fontId="16" fillId="5" borderId="14" xfId="0" applyFont="1" applyFill="1" applyBorder="1" applyAlignment="1">
      <alignment horizontal="center" wrapText="1"/>
    </xf>
    <xf numFmtId="0" fontId="16" fillId="5" borderId="12" xfId="0" applyFont="1" applyFill="1" applyBorder="1" applyAlignment="1">
      <alignment horizontal="center" wrapText="1"/>
    </xf>
    <xf numFmtId="0" fontId="16" fillId="3" borderId="27" xfId="0" applyFont="1" applyFill="1" applyBorder="1" applyAlignment="1">
      <alignment horizontal="center" wrapText="1"/>
    </xf>
    <xf numFmtId="0" fontId="16" fillId="3" borderId="21" xfId="0" applyFont="1" applyFill="1" applyBorder="1" applyAlignment="1">
      <alignment horizontal="center" wrapText="1"/>
    </xf>
    <xf numFmtId="0" fontId="16" fillId="7" borderId="13" xfId="0" applyFont="1" applyFill="1" applyBorder="1" applyAlignment="1">
      <alignment horizontal="center" wrapText="1"/>
    </xf>
    <xf numFmtId="0" fontId="16" fillId="7" borderId="14" xfId="0" applyFont="1" applyFill="1" applyBorder="1" applyAlignment="1">
      <alignment horizontal="center" wrapText="1"/>
    </xf>
    <xf numFmtId="0" fontId="16" fillId="7" borderId="21" xfId="0" applyFont="1" applyFill="1" applyBorder="1" applyAlignment="1">
      <alignment horizontal="center" wrapText="1"/>
    </xf>
    <xf numFmtId="0" fontId="16" fillId="8" borderId="29" xfId="0" applyFont="1" applyFill="1" applyBorder="1" applyAlignment="1">
      <alignment horizontal="left" wrapText="1"/>
    </xf>
    <xf numFmtId="0" fontId="16" fillId="3" borderId="3" xfId="0" applyFont="1" applyFill="1" applyBorder="1" applyAlignment="1">
      <alignment horizontal="center" wrapText="1"/>
    </xf>
    <xf numFmtId="0" fontId="16" fillId="3" borderId="17" xfId="0" applyFont="1" applyFill="1" applyBorder="1" applyAlignment="1">
      <alignment horizontal="center" wrapText="1"/>
    </xf>
    <xf numFmtId="0" fontId="16" fillId="7" borderId="29" xfId="0" applyFont="1" applyFill="1" applyBorder="1" applyAlignment="1">
      <alignment horizontal="center" wrapText="1"/>
    </xf>
    <xf numFmtId="0" fontId="16" fillId="7" borderId="4" xfId="0" applyFont="1" applyFill="1" applyBorder="1" applyAlignment="1">
      <alignment horizontal="center" wrapText="1"/>
    </xf>
    <xf numFmtId="0" fontId="16" fillId="7" borderId="17" xfId="0" applyFont="1" applyFill="1" applyBorder="1" applyAlignment="1">
      <alignment horizontal="center" wrapText="1"/>
    </xf>
    <xf numFmtId="0" fontId="16" fillId="5" borderId="29" xfId="0" applyFont="1" applyFill="1" applyBorder="1" applyAlignment="1">
      <alignment horizontal="center" wrapText="1"/>
    </xf>
    <xf numFmtId="0" fontId="16" fillId="5" borderId="4" xfId="0" applyFont="1" applyFill="1" applyBorder="1" applyAlignment="1">
      <alignment horizontal="center" wrapText="1"/>
    </xf>
    <xf numFmtId="0" fontId="16" fillId="5" borderId="2" xfId="0" applyFont="1" applyFill="1" applyBorder="1" applyAlignment="1">
      <alignment horizontal="center" wrapText="1"/>
    </xf>
    <xf numFmtId="0" fontId="16" fillId="8" borderId="13" xfId="0" applyFont="1" applyFill="1" applyBorder="1" applyAlignment="1">
      <alignment horizontal="left" wrapText="1"/>
    </xf>
    <xf numFmtId="0" fontId="7" fillId="10" borderId="1" xfId="0" applyFont="1" applyFill="1" applyBorder="1" applyAlignment="1">
      <alignment horizontal="center" wrapText="1"/>
    </xf>
    <xf numFmtId="0" fontId="7" fillId="10" borderId="6" xfId="0" applyFont="1" applyFill="1" applyBorder="1" applyAlignment="1">
      <alignment horizontal="center" wrapText="1"/>
    </xf>
    <xf numFmtId="0" fontId="6" fillId="4" borderId="27" xfId="0" applyFont="1" applyFill="1" applyBorder="1" applyAlignment="1">
      <alignment horizontal="center"/>
    </xf>
    <xf numFmtId="0" fontId="6" fillId="4" borderId="14" xfId="0" applyFont="1" applyFill="1" applyBorder="1" applyAlignment="1">
      <alignment horizontal="center"/>
    </xf>
    <xf numFmtId="0" fontId="6" fillId="4" borderId="12" xfId="0" applyFont="1" applyFill="1" applyBorder="1" applyAlignment="1">
      <alignment horizontal="center"/>
    </xf>
    <xf numFmtId="0" fontId="6" fillId="4" borderId="21" xfId="0" applyFont="1" applyFill="1" applyBorder="1" applyAlignment="1">
      <alignment horizontal="center"/>
    </xf>
    <xf numFmtId="0" fontId="7" fillId="2" borderId="1" xfId="0" applyFont="1" applyFill="1" applyBorder="1" applyAlignment="1">
      <alignment horizontal="center" wrapText="1"/>
    </xf>
    <xf numFmtId="0" fontId="7" fillId="8" borderId="1" xfId="0" applyFont="1" applyFill="1" applyBorder="1" applyAlignment="1">
      <alignment horizontal="center" wrapText="1"/>
    </xf>
    <xf numFmtId="0" fontId="7" fillId="6" borderId="1" xfId="0" applyFont="1" applyFill="1" applyBorder="1" applyAlignment="1">
      <alignment horizontal="center"/>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colors>
    <mruColors>
      <color rgb="FFCCCC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DC5B-8838-4CE1-A4E3-0EBB9AA907FA}">
  <sheetPr codeName="Sheet1">
    <tabColor theme="4" tint="0.39997558519241921"/>
  </sheetPr>
  <dimension ref="A1:K43"/>
  <sheetViews>
    <sheetView zoomScale="80" zoomScaleNormal="80" workbookViewId="0">
      <selection activeCell="C4" sqref="C4"/>
    </sheetView>
  </sheetViews>
  <sheetFormatPr defaultRowHeight="14.75" x14ac:dyDescent="0.75"/>
  <cols>
    <col min="1" max="1" width="16.26953125" customWidth="1"/>
    <col min="2" max="2" width="22.1328125" bestFit="1" customWidth="1"/>
    <col min="3" max="3" width="25.54296875" customWidth="1"/>
    <col min="4" max="4" width="21.54296875" customWidth="1"/>
    <col min="5" max="5" width="47.7265625" customWidth="1"/>
    <col min="6" max="6" width="19" customWidth="1"/>
    <col min="7" max="7" width="12.26953125" customWidth="1"/>
    <col min="8" max="8" width="15.40625" customWidth="1"/>
    <col min="9" max="9" width="22.86328125" customWidth="1"/>
    <col min="10" max="10" width="21.26953125" customWidth="1"/>
    <col min="11" max="11" width="19.86328125" customWidth="1"/>
    <col min="12" max="12" width="13.86328125" customWidth="1"/>
    <col min="13" max="13" width="11.7265625" customWidth="1"/>
    <col min="15" max="15" width="18.54296875" customWidth="1"/>
    <col min="16" max="16" width="14.7265625" customWidth="1"/>
  </cols>
  <sheetData>
    <row r="1" spans="1:11" s="7" customFormat="1" ht="26.75" thickBot="1" x14ac:dyDescent="1.5">
      <c r="A1" s="146" t="s">
        <v>245</v>
      </c>
      <c r="B1" s="147"/>
      <c r="C1" s="147"/>
      <c r="D1" s="147"/>
      <c r="E1" s="147"/>
      <c r="F1" s="147"/>
      <c r="G1" s="147"/>
      <c r="H1" s="147"/>
      <c r="I1" s="148"/>
      <c r="J1" s="6"/>
      <c r="K1" s="6"/>
    </row>
    <row r="2" spans="1:11" s="20" customFormat="1" ht="70.5" x14ac:dyDescent="1.25">
      <c r="A2" s="140" t="s">
        <v>0</v>
      </c>
      <c r="B2" s="17" t="s">
        <v>1</v>
      </c>
      <c r="C2" s="142" t="s">
        <v>2</v>
      </c>
      <c r="D2" s="143"/>
      <c r="E2" s="144" t="s">
        <v>3</v>
      </c>
      <c r="F2" s="145"/>
      <c r="G2" s="145"/>
      <c r="H2" s="142"/>
      <c r="I2" s="18" t="s">
        <v>4</v>
      </c>
      <c r="J2" s="19"/>
      <c r="K2" s="19"/>
    </row>
    <row r="3" spans="1:11" s="13" customFormat="1" ht="18.75" thickBot="1" x14ac:dyDescent="0.9">
      <c r="A3" s="141"/>
      <c r="B3" s="8" t="s">
        <v>5</v>
      </c>
      <c r="C3" s="9" t="s">
        <v>6</v>
      </c>
      <c r="D3" s="10" t="s">
        <v>7</v>
      </c>
      <c r="E3" s="8" t="s">
        <v>8</v>
      </c>
      <c r="F3" s="11" t="s">
        <v>9</v>
      </c>
      <c r="G3" s="11" t="s">
        <v>10</v>
      </c>
      <c r="H3" s="11" t="s">
        <v>11</v>
      </c>
      <c r="I3" s="12" t="s">
        <v>12</v>
      </c>
    </row>
    <row r="4" spans="1:11" s="7" customFormat="1" ht="33.5" x14ac:dyDescent="0.95">
      <c r="A4" s="21"/>
      <c r="B4" s="22" t="s">
        <v>13</v>
      </c>
      <c r="C4" s="23" t="s">
        <v>6</v>
      </c>
      <c r="D4" s="24" t="s">
        <v>7</v>
      </c>
      <c r="E4" s="22" t="s">
        <v>14</v>
      </c>
      <c r="F4" s="25" t="s">
        <v>15</v>
      </c>
      <c r="G4" s="26"/>
      <c r="H4" s="26"/>
      <c r="I4" s="27" t="s">
        <v>16</v>
      </c>
      <c r="J4" s="14"/>
    </row>
    <row r="5" spans="1:11" s="7" customFormat="1" ht="18" x14ac:dyDescent="0.95">
      <c r="A5" s="28"/>
      <c r="B5" s="29" t="s">
        <v>17</v>
      </c>
      <c r="C5" s="30">
        <v>0.92669670354109202</v>
      </c>
      <c r="D5" s="31">
        <f>C5*640</f>
        <v>593.08589026629886</v>
      </c>
      <c r="E5" s="32" t="s">
        <v>18</v>
      </c>
      <c r="F5" s="33" t="s">
        <v>19</v>
      </c>
      <c r="G5" s="34"/>
      <c r="H5" s="34" t="s">
        <v>20</v>
      </c>
      <c r="I5" s="35">
        <v>1</v>
      </c>
      <c r="J5" s="15"/>
    </row>
    <row r="6" spans="1:11" s="7" customFormat="1" ht="33.5" x14ac:dyDescent="0.95">
      <c r="A6" s="28"/>
      <c r="B6" s="29" t="s">
        <v>21</v>
      </c>
      <c r="C6" s="30">
        <v>2.1421591576274102</v>
      </c>
      <c r="D6" s="31">
        <f t="shared" ref="D6:D16" si="0">C6*640</f>
        <v>1370.9818608815426</v>
      </c>
      <c r="E6" s="32" t="s">
        <v>22</v>
      </c>
      <c r="F6" s="34" t="s">
        <v>247</v>
      </c>
      <c r="G6" s="34"/>
      <c r="H6" s="34" t="s">
        <v>21</v>
      </c>
      <c r="I6" s="35">
        <v>1</v>
      </c>
      <c r="J6" s="15"/>
    </row>
    <row r="7" spans="1:11" s="7" customFormat="1" ht="33.5" x14ac:dyDescent="0.95">
      <c r="A7" s="28"/>
      <c r="B7" s="29" t="s">
        <v>23</v>
      </c>
      <c r="C7" s="30">
        <v>1.6891414141400001</v>
      </c>
      <c r="D7" s="31">
        <f t="shared" si="0"/>
        <v>1081.0505050496001</v>
      </c>
      <c r="E7" s="36" t="s">
        <v>24</v>
      </c>
      <c r="F7" s="34" t="s">
        <v>247</v>
      </c>
      <c r="G7" s="34"/>
      <c r="H7" s="34" t="s">
        <v>25</v>
      </c>
      <c r="I7" s="35">
        <v>1</v>
      </c>
      <c r="J7" s="15"/>
    </row>
    <row r="8" spans="1:11" s="7" customFormat="1" ht="33.5" x14ac:dyDescent="0.95">
      <c r="A8" s="28"/>
      <c r="B8" s="29" t="s">
        <v>26</v>
      </c>
      <c r="C8" s="30">
        <v>3.3267292247761699</v>
      </c>
      <c r="D8" s="31">
        <f t="shared" si="0"/>
        <v>2129.1067038567489</v>
      </c>
      <c r="E8" s="32" t="s">
        <v>27</v>
      </c>
      <c r="F8" s="34" t="s">
        <v>247</v>
      </c>
      <c r="G8" s="34"/>
      <c r="H8" s="34" t="s">
        <v>26</v>
      </c>
      <c r="I8" s="35">
        <v>1</v>
      </c>
      <c r="J8" s="15"/>
    </row>
    <row r="9" spans="1:11" s="7" customFormat="1" ht="33.5" x14ac:dyDescent="0.95">
      <c r="A9" s="28"/>
      <c r="B9" s="29" t="s">
        <v>28</v>
      </c>
      <c r="C9" s="30">
        <v>1.39360462006427</v>
      </c>
      <c r="D9" s="31">
        <f t="shared" si="0"/>
        <v>891.9069568411328</v>
      </c>
      <c r="E9" s="32" t="s">
        <v>29</v>
      </c>
      <c r="F9" s="34" t="s">
        <v>19</v>
      </c>
      <c r="G9" s="34" t="s">
        <v>28</v>
      </c>
      <c r="H9" s="34" t="s">
        <v>30</v>
      </c>
      <c r="I9" s="35">
        <v>1</v>
      </c>
      <c r="J9" s="15"/>
    </row>
    <row r="10" spans="1:11" s="7" customFormat="1" ht="18" x14ac:dyDescent="0.95">
      <c r="A10" s="28"/>
      <c r="B10" s="29" t="s">
        <v>31</v>
      </c>
      <c r="C10" s="30">
        <v>3.5707153089847301</v>
      </c>
      <c r="D10" s="31">
        <f t="shared" si="0"/>
        <v>2285.2577977502274</v>
      </c>
      <c r="E10" s="32" t="s">
        <v>32</v>
      </c>
      <c r="F10" s="34" t="s">
        <v>247</v>
      </c>
      <c r="G10" s="34"/>
      <c r="H10" s="34" t="s">
        <v>33</v>
      </c>
      <c r="I10" s="35">
        <v>1</v>
      </c>
      <c r="J10" s="15"/>
    </row>
    <row r="11" spans="1:11" s="7" customFormat="1" ht="33.5" x14ac:dyDescent="0.95">
      <c r="A11" s="28"/>
      <c r="B11" s="29" t="s">
        <v>34</v>
      </c>
      <c r="C11" s="30">
        <v>3.1570041175246701</v>
      </c>
      <c r="D11" s="31">
        <f t="shared" si="0"/>
        <v>2020.4826352157888</v>
      </c>
      <c r="E11" s="32" t="s">
        <v>35</v>
      </c>
      <c r="F11" s="34" t="s">
        <v>247</v>
      </c>
      <c r="G11" s="34"/>
      <c r="H11" s="34" t="s">
        <v>34</v>
      </c>
      <c r="I11" s="35">
        <v>1</v>
      </c>
      <c r="J11" s="15"/>
    </row>
    <row r="12" spans="1:11" s="7" customFormat="1" ht="33.5" x14ac:dyDescent="0.95">
      <c r="A12" s="28"/>
      <c r="B12" s="29" t="s">
        <v>36</v>
      </c>
      <c r="C12" s="30">
        <v>3.3712431036214401</v>
      </c>
      <c r="D12" s="31">
        <f t="shared" si="0"/>
        <v>2157.5955863177214</v>
      </c>
      <c r="E12" s="32" t="s">
        <v>37</v>
      </c>
      <c r="F12" s="34" t="s">
        <v>247</v>
      </c>
      <c r="G12" s="34"/>
      <c r="H12" s="33" t="s">
        <v>25</v>
      </c>
      <c r="I12" s="35">
        <v>1</v>
      </c>
      <c r="J12" s="15"/>
    </row>
    <row r="13" spans="1:11" s="7" customFormat="1" ht="18" x14ac:dyDescent="0.95">
      <c r="A13" s="28"/>
      <c r="B13" s="29" t="s">
        <v>38</v>
      </c>
      <c r="C13" s="30">
        <v>2.2606534743744202</v>
      </c>
      <c r="D13" s="31">
        <f t="shared" si="0"/>
        <v>1446.8182235996289</v>
      </c>
      <c r="E13" s="32" t="s">
        <v>244</v>
      </c>
      <c r="F13" s="34" t="s">
        <v>247</v>
      </c>
      <c r="G13" s="34"/>
      <c r="H13" s="34" t="s">
        <v>39</v>
      </c>
      <c r="I13" s="35">
        <v>1</v>
      </c>
      <c r="J13" s="15"/>
    </row>
    <row r="14" spans="1:11" s="7" customFormat="1" ht="50.25" x14ac:dyDescent="0.95">
      <c r="A14" s="28"/>
      <c r="B14" s="29" t="s">
        <v>40</v>
      </c>
      <c r="C14" s="30">
        <v>2.1567164668704</v>
      </c>
      <c r="D14" s="31">
        <f t="shared" si="0"/>
        <v>1380.2985387970559</v>
      </c>
      <c r="E14" s="32" t="s">
        <v>41</v>
      </c>
      <c r="F14" s="34" t="s">
        <v>247</v>
      </c>
      <c r="G14" s="34"/>
      <c r="H14" s="34" t="s">
        <v>40</v>
      </c>
      <c r="I14" s="35">
        <v>1</v>
      </c>
      <c r="J14" s="15"/>
    </row>
    <row r="15" spans="1:11" s="7" customFormat="1" ht="18" x14ac:dyDescent="0.95">
      <c r="A15" s="28"/>
      <c r="B15" s="29" t="s">
        <v>42</v>
      </c>
      <c r="C15" s="30">
        <v>1.10226140416953</v>
      </c>
      <c r="D15" s="31">
        <f t="shared" si="0"/>
        <v>705.44729866849923</v>
      </c>
      <c r="E15" s="32" t="s">
        <v>43</v>
      </c>
      <c r="F15" s="34" t="s">
        <v>19</v>
      </c>
      <c r="G15" s="34"/>
      <c r="H15" s="34" t="s">
        <v>39</v>
      </c>
      <c r="I15" s="35">
        <v>1</v>
      </c>
      <c r="J15" s="15"/>
    </row>
    <row r="16" spans="1:11" s="7" customFormat="1" ht="34.25" thickBot="1" x14ac:dyDescent="1.1000000000000001">
      <c r="A16" s="28"/>
      <c r="B16" s="29" t="s">
        <v>44</v>
      </c>
      <c r="C16" s="30">
        <v>2.0935196467516</v>
      </c>
      <c r="D16" s="31">
        <f t="shared" si="0"/>
        <v>1339.852573921024</v>
      </c>
      <c r="E16" s="32" t="s">
        <v>45</v>
      </c>
      <c r="F16" s="34" t="s">
        <v>247</v>
      </c>
      <c r="G16" s="34"/>
      <c r="H16" s="34" t="s">
        <v>46</v>
      </c>
      <c r="I16" s="35">
        <v>1</v>
      </c>
      <c r="J16" s="15"/>
    </row>
    <row r="17" spans="1:9" s="16" customFormat="1" ht="84.5" thickBot="1" x14ac:dyDescent="0.9">
      <c r="A17" s="37" t="s">
        <v>47</v>
      </c>
      <c r="B17" s="38" t="s">
        <v>246</v>
      </c>
      <c r="C17" s="39" t="s">
        <v>48</v>
      </c>
      <c r="D17" s="40" t="s">
        <v>49</v>
      </c>
      <c r="E17" s="38" t="s">
        <v>50</v>
      </c>
      <c r="F17" s="41" t="s">
        <v>51</v>
      </c>
      <c r="G17" s="42" t="s">
        <v>52</v>
      </c>
      <c r="H17" s="42" t="s">
        <v>52</v>
      </c>
      <c r="I17" s="43" t="s">
        <v>53</v>
      </c>
    </row>
    <row r="18" spans="1:9" s="13" customFormat="1" ht="67.75" thickBot="1" x14ac:dyDescent="0.9">
      <c r="A18" s="37" t="s">
        <v>54</v>
      </c>
      <c r="B18" s="44"/>
      <c r="C18" s="45" t="s">
        <v>55</v>
      </c>
      <c r="D18" s="46"/>
      <c r="E18" s="44"/>
      <c r="F18" s="47" t="s">
        <v>56</v>
      </c>
      <c r="G18" s="47"/>
      <c r="H18" s="47"/>
      <c r="I18" s="48" t="s">
        <v>57</v>
      </c>
    </row>
    <row r="20" spans="1:9" x14ac:dyDescent="0.75">
      <c r="A20" s="1"/>
    </row>
    <row r="21" spans="1:9" ht="99" customHeight="1" x14ac:dyDescent="0.75">
      <c r="A21" s="4"/>
      <c r="B21" s="4"/>
      <c r="C21" s="3"/>
      <c r="D21" s="2"/>
      <c r="E21" s="3"/>
      <c r="F21" s="3"/>
      <c r="G21" s="3"/>
      <c r="H21" s="3"/>
      <c r="I21" s="2"/>
    </row>
    <row r="22" spans="1:9" x14ac:dyDescent="0.75">
      <c r="A22" s="4"/>
      <c r="C22" s="3"/>
      <c r="D22" s="3"/>
      <c r="E22" s="3"/>
      <c r="F22" s="3"/>
      <c r="G22" s="3"/>
      <c r="H22" s="3"/>
      <c r="I22" s="3"/>
    </row>
    <row r="23" spans="1:9" x14ac:dyDescent="0.75">
      <c r="A23" s="4"/>
    </row>
    <row r="24" spans="1:9" x14ac:dyDescent="0.75">
      <c r="A24" s="4"/>
    </row>
    <row r="43" spans="6:6" x14ac:dyDescent="0.75">
      <c r="F43" s="5"/>
    </row>
  </sheetData>
  <sortState xmlns:xlrd2="http://schemas.microsoft.com/office/spreadsheetml/2017/richdata2" ref="A39:D50">
    <sortCondition ref="D39:D50"/>
  </sortState>
  <mergeCells count="4">
    <mergeCell ref="A2:A3"/>
    <mergeCell ref="C2:D2"/>
    <mergeCell ref="E2:H2"/>
    <mergeCell ref="A1:I1"/>
  </mergeCells>
  <conditionalFormatting sqref="N5:N16">
    <cfRule type="iconSet" priority="48">
      <iconSet iconSet="3Arrows">
        <cfvo type="percent" val="0"/>
        <cfvo type="percent" val="33"/>
        <cfvo type="percent" val="67"/>
      </iconSet>
    </cfRule>
  </conditionalFormatting>
  <pageMargins left="0.7" right="0.7" top="0.75" bottom="0.75" header="0.3" footer="0.3"/>
  <pageSetup paperSize="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3FDD-08C3-4488-8BDC-079A2F5CE8B0}">
  <sheetPr codeName="Sheet2">
    <tabColor theme="5" tint="0.39997558519241921"/>
  </sheetPr>
  <dimension ref="A1:AQ35"/>
  <sheetViews>
    <sheetView zoomScale="50" zoomScaleNormal="50" workbookViewId="0">
      <selection sqref="A1:XFD1048576"/>
    </sheetView>
  </sheetViews>
  <sheetFormatPr defaultColWidth="9.1328125" defaultRowHeight="16.75" x14ac:dyDescent="0.95"/>
  <cols>
    <col min="1" max="1" width="13" style="74" customWidth="1"/>
    <col min="2" max="2" width="22.1328125" style="80" customWidth="1"/>
    <col min="3" max="3" width="24.7265625" style="67" customWidth="1"/>
    <col min="4" max="4" width="22.86328125" style="67" customWidth="1"/>
    <col min="5" max="5" width="17" style="67" bestFit="1" customWidth="1"/>
    <col min="6" max="6" width="19.54296875" style="67" customWidth="1"/>
    <col min="7" max="7" width="23.1328125" style="67" customWidth="1"/>
    <col min="8" max="8" width="19.40625" style="67" customWidth="1"/>
    <col min="9" max="9" width="18.40625" style="67" customWidth="1"/>
    <col min="10" max="10" width="22" style="67" customWidth="1"/>
    <col min="11" max="11" width="16.40625" style="67" bestFit="1" customWidth="1"/>
    <col min="12" max="12" width="22.86328125" style="67" customWidth="1"/>
    <col min="13" max="13" width="21.54296875" style="67" customWidth="1"/>
    <col min="14" max="14" width="19.26953125" style="67" customWidth="1"/>
    <col min="15" max="15" width="48.7265625" style="67" customWidth="1"/>
    <col min="16" max="16" width="24" style="77" customWidth="1"/>
    <col min="17" max="17" width="37.40625" style="77" customWidth="1"/>
    <col min="18" max="18" width="19.86328125" style="78" customWidth="1"/>
    <col min="19" max="19" width="34.86328125" style="77" customWidth="1"/>
    <col min="20" max="20" width="23.40625" style="77" customWidth="1"/>
    <col min="21" max="21" width="18.54296875" style="78" customWidth="1"/>
    <col min="22" max="24" width="18.54296875" style="77" customWidth="1"/>
    <col min="25" max="26" width="21.26953125" style="77" customWidth="1"/>
    <col min="27" max="27" width="40.54296875" style="77" customWidth="1"/>
    <col min="28" max="28" width="33" style="77" customWidth="1"/>
    <col min="29" max="29" width="25.26953125" style="77" customWidth="1"/>
    <col min="30" max="30" width="25.7265625" style="77" customWidth="1"/>
    <col min="31" max="31" width="18.7265625" style="77" customWidth="1"/>
    <col min="32" max="34" width="17.54296875" style="77" customWidth="1"/>
    <col min="35" max="35" width="18.54296875" style="77" customWidth="1"/>
    <col min="36" max="36" width="18.26953125" style="77" customWidth="1"/>
    <col min="37" max="37" width="18" style="77" customWidth="1"/>
    <col min="38" max="39" width="23.40625" style="77" customWidth="1"/>
    <col min="40" max="42" width="14.40625" style="77" customWidth="1"/>
    <col min="43" max="44" width="20.26953125" style="77" customWidth="1"/>
    <col min="45" max="45" width="25.26953125" style="77" customWidth="1"/>
    <col min="46" max="46" width="27.1328125" style="77" customWidth="1"/>
    <col min="47" max="47" width="16.54296875" style="77" customWidth="1"/>
    <col min="48" max="48" width="31.26953125" style="77" customWidth="1"/>
    <col min="49" max="49" width="20.7265625" style="77" customWidth="1"/>
    <col min="50" max="16384" width="9.1328125" style="77"/>
  </cols>
  <sheetData>
    <row r="1" spans="1:43" s="61" customFormat="1" ht="26.25" customHeight="1" x14ac:dyDescent="1.35">
      <c r="A1" s="149" t="s">
        <v>253</v>
      </c>
      <c r="B1" s="150"/>
      <c r="C1" s="150"/>
      <c r="D1" s="150"/>
      <c r="E1" s="150"/>
      <c r="F1" s="150"/>
      <c r="G1" s="150"/>
      <c r="H1" s="150"/>
      <c r="I1" s="150"/>
      <c r="J1" s="151"/>
      <c r="K1" s="149" t="s">
        <v>260</v>
      </c>
      <c r="L1" s="150"/>
      <c r="M1" s="150"/>
      <c r="N1" s="150"/>
      <c r="O1" s="150"/>
      <c r="P1" s="150"/>
      <c r="Q1" s="151"/>
      <c r="R1" s="60"/>
      <c r="S1" s="60"/>
      <c r="T1" s="6"/>
      <c r="U1" s="6"/>
      <c r="V1" s="6"/>
      <c r="W1" s="6"/>
      <c r="X1" s="6"/>
      <c r="Y1" s="6"/>
      <c r="Z1" s="6"/>
      <c r="AB1" s="6"/>
      <c r="AC1" s="6"/>
      <c r="AD1" s="6"/>
      <c r="AE1" s="6"/>
      <c r="AF1" s="6"/>
      <c r="AG1" s="6"/>
      <c r="AH1" s="6"/>
      <c r="AI1" s="6"/>
      <c r="AJ1" s="6"/>
      <c r="AK1" s="6"/>
      <c r="AL1" s="6"/>
      <c r="AM1" s="6"/>
      <c r="AN1" s="6"/>
      <c r="AO1" s="6"/>
      <c r="AP1" s="6"/>
      <c r="AQ1" s="6"/>
    </row>
    <row r="2" spans="1:43" s="61" customFormat="1" ht="26" x14ac:dyDescent="1.35">
      <c r="A2" s="162" t="s">
        <v>5</v>
      </c>
      <c r="B2" s="168" t="s">
        <v>58</v>
      </c>
      <c r="C2" s="169"/>
      <c r="D2" s="169"/>
      <c r="E2" s="169"/>
      <c r="F2" s="169"/>
      <c r="G2" s="169"/>
      <c r="H2" s="170"/>
      <c r="I2" s="163" t="s">
        <v>59</v>
      </c>
      <c r="J2" s="164"/>
      <c r="K2" s="165" t="s">
        <v>60</v>
      </c>
      <c r="L2" s="166"/>
      <c r="M2" s="166"/>
      <c r="N2" s="166"/>
      <c r="O2" s="166"/>
      <c r="P2" s="166"/>
      <c r="Q2" s="167"/>
      <c r="R2" s="62"/>
      <c r="S2" s="62"/>
      <c r="T2" s="6"/>
      <c r="U2" s="6"/>
      <c r="V2" s="6"/>
      <c r="W2" s="6"/>
      <c r="X2" s="6"/>
      <c r="Y2" s="6"/>
      <c r="Z2" s="6"/>
      <c r="AA2" s="6"/>
      <c r="AB2" s="6"/>
      <c r="AC2" s="6"/>
      <c r="AD2" s="6"/>
      <c r="AE2" s="6"/>
      <c r="AF2" s="6"/>
      <c r="AG2" s="6"/>
      <c r="AH2" s="6"/>
      <c r="AI2" s="6"/>
      <c r="AJ2" s="6"/>
      <c r="AK2" s="6"/>
    </row>
    <row r="3" spans="1:43" s="67" customFormat="1" ht="54" x14ac:dyDescent="1">
      <c r="A3" s="162"/>
      <c r="B3" s="94" t="s">
        <v>254</v>
      </c>
      <c r="C3" s="51" t="s">
        <v>252</v>
      </c>
      <c r="D3" s="51" t="s">
        <v>61</v>
      </c>
      <c r="E3" s="51" t="s">
        <v>62</v>
      </c>
      <c r="F3" s="63" t="s">
        <v>255</v>
      </c>
      <c r="G3" s="51" t="s">
        <v>63</v>
      </c>
      <c r="H3" s="51" t="s">
        <v>64</v>
      </c>
      <c r="I3" s="52" t="s">
        <v>210</v>
      </c>
      <c r="J3" s="81" t="s">
        <v>211</v>
      </c>
      <c r="K3" s="88" t="s">
        <v>65</v>
      </c>
      <c r="L3" s="64" t="s">
        <v>66</v>
      </c>
      <c r="M3" s="64" t="s">
        <v>67</v>
      </c>
      <c r="N3" s="53" t="s">
        <v>68</v>
      </c>
      <c r="O3" s="53" t="s">
        <v>69</v>
      </c>
      <c r="P3" s="64" t="s">
        <v>70</v>
      </c>
      <c r="Q3" s="65" t="s">
        <v>71</v>
      </c>
      <c r="R3" s="66"/>
      <c r="S3" s="66"/>
    </row>
    <row r="4" spans="1:43" s="68" customFormat="1" ht="60" customHeight="1" x14ac:dyDescent="0.75">
      <c r="A4" s="92" t="s">
        <v>20</v>
      </c>
      <c r="B4" s="90" t="s">
        <v>72</v>
      </c>
      <c r="C4" s="55" t="s">
        <v>198</v>
      </c>
      <c r="D4" s="55" t="s">
        <v>73</v>
      </c>
      <c r="E4" s="55" t="s">
        <v>74</v>
      </c>
      <c r="F4" s="55" t="s">
        <v>75</v>
      </c>
      <c r="G4" s="57" t="s">
        <v>73</v>
      </c>
      <c r="H4" s="55" t="s">
        <v>73</v>
      </c>
      <c r="I4" s="55" t="s">
        <v>76</v>
      </c>
      <c r="J4" s="82" t="s">
        <v>77</v>
      </c>
      <c r="K4" s="90" t="s">
        <v>212</v>
      </c>
      <c r="L4" s="55" t="s">
        <v>189</v>
      </c>
      <c r="M4" s="55" t="s">
        <v>74</v>
      </c>
      <c r="N4" s="55" t="s">
        <v>78</v>
      </c>
      <c r="O4" s="55" t="s">
        <v>74</v>
      </c>
      <c r="P4" s="55" t="s">
        <v>79</v>
      </c>
      <c r="Q4" s="58" t="s">
        <v>80</v>
      </c>
    </row>
    <row r="5" spans="1:43" s="69" customFormat="1" ht="80.150000000000006" customHeight="1" x14ac:dyDescent="0.75">
      <c r="A5" s="92" t="s">
        <v>21</v>
      </c>
      <c r="B5" s="90" t="s">
        <v>72</v>
      </c>
      <c r="C5" s="55" t="s">
        <v>198</v>
      </c>
      <c r="D5" s="55" t="s">
        <v>200</v>
      </c>
      <c r="E5" s="55" t="s">
        <v>74</v>
      </c>
      <c r="F5" s="55" t="s">
        <v>75</v>
      </c>
      <c r="G5" s="55" t="s">
        <v>73</v>
      </c>
      <c r="H5" s="55" t="s">
        <v>73</v>
      </c>
      <c r="I5" s="55" t="s">
        <v>77</v>
      </c>
      <c r="J5" s="82" t="s">
        <v>76</v>
      </c>
      <c r="K5" s="90" t="s">
        <v>213</v>
      </c>
      <c r="L5" s="55" t="s">
        <v>81</v>
      </c>
      <c r="M5" s="55" t="s">
        <v>82</v>
      </c>
      <c r="N5" s="55" t="s">
        <v>78</v>
      </c>
      <c r="O5" s="55" t="s">
        <v>83</v>
      </c>
      <c r="P5" s="55" t="s">
        <v>84</v>
      </c>
      <c r="Q5" s="58" t="s">
        <v>85</v>
      </c>
      <c r="S5" s="68"/>
    </row>
    <row r="6" spans="1:43" s="69" customFormat="1" ht="99.95" customHeight="1" x14ac:dyDescent="0.75">
      <c r="A6" s="70" t="s">
        <v>23</v>
      </c>
      <c r="B6" s="95" t="s">
        <v>248</v>
      </c>
      <c r="C6" s="55" t="s">
        <v>198</v>
      </c>
      <c r="D6" s="55" t="s">
        <v>201</v>
      </c>
      <c r="E6" s="55" t="s">
        <v>74</v>
      </c>
      <c r="F6" s="55" t="s">
        <v>256</v>
      </c>
      <c r="G6" s="55" t="s">
        <v>73</v>
      </c>
      <c r="H6" s="55" t="s">
        <v>73</v>
      </c>
      <c r="I6" s="55" t="s">
        <v>86</v>
      </c>
      <c r="J6" s="82" t="s">
        <v>86</v>
      </c>
      <c r="K6" s="90" t="s">
        <v>213</v>
      </c>
      <c r="L6" s="55" t="s">
        <v>87</v>
      </c>
      <c r="M6" s="55" t="s">
        <v>74</v>
      </c>
      <c r="N6" s="55" t="s">
        <v>78</v>
      </c>
      <c r="O6" s="54" t="s">
        <v>195</v>
      </c>
      <c r="P6" s="55" t="s">
        <v>88</v>
      </c>
      <c r="Q6" s="58" t="s">
        <v>89</v>
      </c>
      <c r="S6" s="68"/>
    </row>
    <row r="7" spans="1:43" s="69" customFormat="1" ht="99.95" customHeight="1" x14ac:dyDescent="0.75">
      <c r="A7" s="92" t="s">
        <v>26</v>
      </c>
      <c r="B7" s="95" t="s">
        <v>249</v>
      </c>
      <c r="C7" s="55" t="s">
        <v>198</v>
      </c>
      <c r="D7" s="55" t="s">
        <v>202</v>
      </c>
      <c r="E7" s="55" t="s">
        <v>74</v>
      </c>
      <c r="F7" s="55" t="s">
        <v>257</v>
      </c>
      <c r="G7" s="55" t="s">
        <v>90</v>
      </c>
      <c r="H7" s="55" t="s">
        <v>91</v>
      </c>
      <c r="I7" s="55" t="s">
        <v>76</v>
      </c>
      <c r="J7" s="82" t="s">
        <v>86</v>
      </c>
      <c r="K7" s="90" t="s">
        <v>214</v>
      </c>
      <c r="L7" s="55" t="s">
        <v>189</v>
      </c>
      <c r="M7" s="55" t="s">
        <v>92</v>
      </c>
      <c r="N7" s="55" t="s">
        <v>93</v>
      </c>
      <c r="O7" s="55" t="s">
        <v>94</v>
      </c>
      <c r="P7" s="55" t="s">
        <v>95</v>
      </c>
      <c r="Q7" s="58" t="s">
        <v>96</v>
      </c>
      <c r="S7" s="68"/>
    </row>
    <row r="8" spans="1:43" s="69" customFormat="1" ht="80.150000000000006" customHeight="1" x14ac:dyDescent="0.75">
      <c r="A8" s="92" t="s">
        <v>28</v>
      </c>
      <c r="B8" s="90" t="s">
        <v>72</v>
      </c>
      <c r="C8" s="55" t="s">
        <v>198</v>
      </c>
      <c r="D8" s="55" t="s">
        <v>203</v>
      </c>
      <c r="E8" s="55" t="s">
        <v>97</v>
      </c>
      <c r="F8" s="55" t="s">
        <v>75</v>
      </c>
      <c r="G8" s="55" t="s">
        <v>73</v>
      </c>
      <c r="H8" s="55" t="s">
        <v>73</v>
      </c>
      <c r="I8" s="55" t="s">
        <v>77</v>
      </c>
      <c r="J8" s="83" t="s">
        <v>76</v>
      </c>
      <c r="K8" s="90" t="s">
        <v>215</v>
      </c>
      <c r="L8" s="55" t="s">
        <v>190</v>
      </c>
      <c r="M8" s="55" t="s">
        <v>74</v>
      </c>
      <c r="N8" s="55" t="s">
        <v>78</v>
      </c>
      <c r="O8" s="55" t="s">
        <v>74</v>
      </c>
      <c r="P8" s="55" t="s">
        <v>98</v>
      </c>
      <c r="Q8" s="58" t="s">
        <v>99</v>
      </c>
      <c r="S8" s="68"/>
    </row>
    <row r="9" spans="1:43" s="69" customFormat="1" ht="80.150000000000006" customHeight="1" x14ac:dyDescent="0.75">
      <c r="A9" s="92" t="s">
        <v>31</v>
      </c>
      <c r="B9" s="95" t="s">
        <v>250</v>
      </c>
      <c r="C9" s="55" t="s">
        <v>198</v>
      </c>
      <c r="D9" s="55" t="s">
        <v>204</v>
      </c>
      <c r="E9" s="55" t="s">
        <v>74</v>
      </c>
      <c r="F9" s="55" t="s">
        <v>257</v>
      </c>
      <c r="G9" s="55" t="s">
        <v>73</v>
      </c>
      <c r="H9" s="55" t="s">
        <v>73</v>
      </c>
      <c r="I9" s="55" t="s">
        <v>86</v>
      </c>
      <c r="J9" s="82" t="s">
        <v>100</v>
      </c>
      <c r="K9" s="90" t="s">
        <v>216</v>
      </c>
      <c r="L9" s="55" t="s">
        <v>189</v>
      </c>
      <c r="M9" s="55" t="s">
        <v>259</v>
      </c>
      <c r="N9" s="55" t="s">
        <v>78</v>
      </c>
      <c r="O9" s="55" t="s">
        <v>101</v>
      </c>
      <c r="P9" s="55" t="s">
        <v>102</v>
      </c>
      <c r="Q9" s="58" t="s">
        <v>103</v>
      </c>
      <c r="S9" s="68"/>
    </row>
    <row r="10" spans="1:43" s="69" customFormat="1" ht="105.75" customHeight="1" thickBot="1" x14ac:dyDescent="0.9">
      <c r="A10" s="93" t="s">
        <v>34</v>
      </c>
      <c r="B10" s="96" t="s">
        <v>251</v>
      </c>
      <c r="C10" s="85" t="s">
        <v>198</v>
      </c>
      <c r="D10" s="85" t="s">
        <v>205</v>
      </c>
      <c r="E10" s="85" t="s">
        <v>74</v>
      </c>
      <c r="F10" s="85" t="s">
        <v>257</v>
      </c>
      <c r="G10" s="85" t="s">
        <v>104</v>
      </c>
      <c r="H10" s="85" t="s">
        <v>105</v>
      </c>
      <c r="I10" s="85" t="s">
        <v>86</v>
      </c>
      <c r="J10" s="86" t="s">
        <v>86</v>
      </c>
      <c r="K10" s="91" t="s">
        <v>217</v>
      </c>
      <c r="L10" s="85" t="s">
        <v>191</v>
      </c>
      <c r="M10" s="85" t="s">
        <v>106</v>
      </c>
      <c r="N10" s="85" t="s">
        <v>78</v>
      </c>
      <c r="O10" s="85" t="s">
        <v>194</v>
      </c>
      <c r="P10" s="85" t="s">
        <v>107</v>
      </c>
      <c r="Q10" s="87" t="s">
        <v>108</v>
      </c>
      <c r="S10" s="68"/>
    </row>
    <row r="11" spans="1:43" s="69" customFormat="1" ht="26.25" hidden="1" customHeight="1" thickBot="1" x14ac:dyDescent="1.5">
      <c r="A11" s="149" t="s">
        <v>260</v>
      </c>
      <c r="B11" s="150"/>
      <c r="C11" s="150"/>
      <c r="D11" s="150"/>
      <c r="E11" s="150"/>
      <c r="F11" s="150"/>
      <c r="G11" s="150"/>
      <c r="H11" s="150"/>
      <c r="I11" s="150"/>
      <c r="J11" s="151"/>
      <c r="K11" s="149" t="s">
        <v>260</v>
      </c>
      <c r="L11" s="150"/>
      <c r="M11" s="150"/>
      <c r="N11" s="150"/>
      <c r="O11" s="150"/>
      <c r="P11" s="150"/>
      <c r="Q11" s="151"/>
      <c r="S11" s="68"/>
    </row>
    <row r="12" spans="1:43" s="69" customFormat="1" ht="39.75" hidden="1" customHeight="1" x14ac:dyDescent="1">
      <c r="A12" s="152" t="s">
        <v>5</v>
      </c>
      <c r="B12" s="154" t="s">
        <v>58</v>
      </c>
      <c r="C12" s="155"/>
      <c r="D12" s="155"/>
      <c r="E12" s="155"/>
      <c r="F12" s="155"/>
      <c r="G12" s="155"/>
      <c r="H12" s="156"/>
      <c r="I12" s="157" t="s">
        <v>59</v>
      </c>
      <c r="J12" s="158"/>
      <c r="K12" s="159" t="s">
        <v>60</v>
      </c>
      <c r="L12" s="160"/>
      <c r="M12" s="160"/>
      <c r="N12" s="160"/>
      <c r="O12" s="160"/>
      <c r="P12" s="160"/>
      <c r="Q12" s="161"/>
      <c r="S12" s="68"/>
    </row>
    <row r="13" spans="1:43" s="69" customFormat="1" ht="60" hidden="1" customHeight="1" x14ac:dyDescent="1">
      <c r="A13" s="153"/>
      <c r="B13" s="94" t="s">
        <v>254</v>
      </c>
      <c r="C13" s="51" t="s">
        <v>252</v>
      </c>
      <c r="D13" s="51" t="s">
        <v>61</v>
      </c>
      <c r="E13" s="51" t="s">
        <v>62</v>
      </c>
      <c r="F13" s="63" t="s">
        <v>255</v>
      </c>
      <c r="G13" s="51" t="s">
        <v>63</v>
      </c>
      <c r="H13" s="51" t="s">
        <v>64</v>
      </c>
      <c r="I13" s="52" t="s">
        <v>210</v>
      </c>
      <c r="J13" s="81" t="s">
        <v>211</v>
      </c>
      <c r="K13" s="88" t="s">
        <v>65</v>
      </c>
      <c r="L13" s="64" t="s">
        <v>66</v>
      </c>
      <c r="M13" s="64" t="s">
        <v>67</v>
      </c>
      <c r="N13" s="53" t="s">
        <v>68</v>
      </c>
      <c r="O13" s="53" t="s">
        <v>69</v>
      </c>
      <c r="P13" s="64" t="s">
        <v>70</v>
      </c>
      <c r="Q13" s="65" t="s">
        <v>71</v>
      </c>
      <c r="S13" s="68"/>
    </row>
    <row r="14" spans="1:43" s="69" customFormat="1" ht="80.150000000000006" customHeight="1" x14ac:dyDescent="0.75">
      <c r="A14" s="98" t="s">
        <v>38</v>
      </c>
      <c r="B14" s="90" t="s">
        <v>72</v>
      </c>
      <c r="C14" s="55" t="s">
        <v>198</v>
      </c>
      <c r="D14" s="55" t="s">
        <v>206</v>
      </c>
      <c r="E14" s="55" t="s">
        <v>97</v>
      </c>
      <c r="F14" s="55" t="s">
        <v>75</v>
      </c>
      <c r="G14" s="55" t="s">
        <v>109</v>
      </c>
      <c r="H14" s="55" t="s">
        <v>110</v>
      </c>
      <c r="I14" s="55" t="s">
        <v>100</v>
      </c>
      <c r="J14" s="82" t="s">
        <v>100</v>
      </c>
      <c r="K14" s="90" t="s">
        <v>218</v>
      </c>
      <c r="L14" s="55" t="s">
        <v>221</v>
      </c>
      <c r="M14" s="55" t="s">
        <v>111</v>
      </c>
      <c r="N14" s="55" t="s">
        <v>78</v>
      </c>
      <c r="O14" s="55" t="s">
        <v>112</v>
      </c>
      <c r="P14" s="55" t="s">
        <v>113</v>
      </c>
      <c r="Q14" s="58" t="s">
        <v>114</v>
      </c>
      <c r="S14" s="68"/>
    </row>
    <row r="15" spans="1:43" s="69" customFormat="1" ht="140.15" customHeight="1" x14ac:dyDescent="0.75">
      <c r="A15" s="98" t="s">
        <v>40</v>
      </c>
      <c r="B15" s="90" t="s">
        <v>72</v>
      </c>
      <c r="C15" s="55" t="s">
        <v>198</v>
      </c>
      <c r="D15" s="55" t="s">
        <v>207</v>
      </c>
      <c r="E15" s="55" t="s">
        <v>72</v>
      </c>
      <c r="F15" s="55" t="s">
        <v>75</v>
      </c>
      <c r="G15" s="55" t="s">
        <v>73</v>
      </c>
      <c r="H15" s="55" t="s">
        <v>73</v>
      </c>
      <c r="I15" s="55" t="s">
        <v>77</v>
      </c>
      <c r="J15" s="82" t="s">
        <v>77</v>
      </c>
      <c r="K15" s="90" t="s">
        <v>115</v>
      </c>
      <c r="L15" s="55" t="s">
        <v>192</v>
      </c>
      <c r="M15" s="55" t="s">
        <v>74</v>
      </c>
      <c r="N15" s="55" t="s">
        <v>93</v>
      </c>
      <c r="O15" s="54" t="s">
        <v>193</v>
      </c>
      <c r="P15" s="55" t="s">
        <v>102</v>
      </c>
      <c r="Q15" s="58" t="s">
        <v>116</v>
      </c>
      <c r="S15" s="68"/>
    </row>
    <row r="16" spans="1:43" s="69" customFormat="1" ht="80.150000000000006" customHeight="1" x14ac:dyDescent="0.75">
      <c r="A16" s="98" t="s">
        <v>42</v>
      </c>
      <c r="B16" s="90" t="s">
        <v>72</v>
      </c>
      <c r="C16" s="55" t="s">
        <v>75</v>
      </c>
      <c r="D16" s="55" t="s">
        <v>72</v>
      </c>
      <c r="E16" s="55" t="s">
        <v>74</v>
      </c>
      <c r="F16" s="55" t="s">
        <v>75</v>
      </c>
      <c r="G16" s="55" t="s">
        <v>73</v>
      </c>
      <c r="H16" s="55" t="s">
        <v>73</v>
      </c>
      <c r="I16" s="55" t="s">
        <v>76</v>
      </c>
      <c r="J16" s="82" t="s">
        <v>77</v>
      </c>
      <c r="K16" s="90" t="s">
        <v>219</v>
      </c>
      <c r="L16" s="55" t="s">
        <v>74</v>
      </c>
      <c r="M16" s="55" t="s">
        <v>74</v>
      </c>
      <c r="N16" s="55" t="s">
        <v>78</v>
      </c>
      <c r="O16" s="55" t="s">
        <v>74</v>
      </c>
      <c r="P16" s="55" t="s">
        <v>117</v>
      </c>
      <c r="Q16" s="58" t="s">
        <v>118</v>
      </c>
      <c r="S16" s="68"/>
    </row>
    <row r="17" spans="1:19" s="69" customFormat="1" ht="281.25" customHeight="1" thickBot="1" x14ac:dyDescent="0.9">
      <c r="A17" s="99" t="s">
        <v>44</v>
      </c>
      <c r="B17" s="91" t="s">
        <v>72</v>
      </c>
      <c r="C17" s="85" t="s">
        <v>198</v>
      </c>
      <c r="D17" s="85" t="s">
        <v>208</v>
      </c>
      <c r="E17" s="85" t="s">
        <v>74</v>
      </c>
      <c r="F17" s="85" t="s">
        <v>258</v>
      </c>
      <c r="G17" s="85" t="s">
        <v>73</v>
      </c>
      <c r="H17" s="85" t="s">
        <v>73</v>
      </c>
      <c r="I17" s="85" t="s">
        <v>76</v>
      </c>
      <c r="J17" s="86" t="s">
        <v>77</v>
      </c>
      <c r="K17" s="91" t="s">
        <v>220</v>
      </c>
      <c r="L17" s="85" t="s">
        <v>192</v>
      </c>
      <c r="M17" s="85" t="s">
        <v>119</v>
      </c>
      <c r="N17" s="85" t="s">
        <v>78</v>
      </c>
      <c r="O17" s="85" t="s">
        <v>120</v>
      </c>
      <c r="P17" s="85" t="s">
        <v>107</v>
      </c>
      <c r="Q17" s="87" t="s">
        <v>121</v>
      </c>
      <c r="S17" s="68"/>
    </row>
    <row r="18" spans="1:19" s="69" customFormat="1" ht="26.25" hidden="1" customHeight="1" thickBot="1" x14ac:dyDescent="1.5">
      <c r="A18" s="149" t="s">
        <v>260</v>
      </c>
      <c r="B18" s="150"/>
      <c r="C18" s="150"/>
      <c r="D18" s="150"/>
      <c r="E18" s="150"/>
      <c r="F18" s="150"/>
      <c r="G18" s="150"/>
      <c r="H18" s="150"/>
      <c r="I18" s="150"/>
      <c r="J18" s="151"/>
      <c r="K18" s="149" t="s">
        <v>260</v>
      </c>
      <c r="L18" s="150"/>
      <c r="M18" s="150"/>
      <c r="N18" s="150"/>
      <c r="O18" s="150"/>
      <c r="P18" s="150"/>
      <c r="Q18" s="151"/>
      <c r="S18" s="68"/>
    </row>
    <row r="19" spans="1:19" s="69" customFormat="1" ht="39.950000000000003" hidden="1" customHeight="1" x14ac:dyDescent="1">
      <c r="A19" s="171" t="s">
        <v>5</v>
      </c>
      <c r="B19" s="154" t="s">
        <v>58</v>
      </c>
      <c r="C19" s="155"/>
      <c r="D19" s="155"/>
      <c r="E19" s="155"/>
      <c r="F19" s="155"/>
      <c r="G19" s="155"/>
      <c r="H19" s="156"/>
      <c r="I19" s="157" t="s">
        <v>59</v>
      </c>
      <c r="J19" s="158"/>
      <c r="K19" s="159" t="s">
        <v>60</v>
      </c>
      <c r="L19" s="160"/>
      <c r="M19" s="160"/>
      <c r="N19" s="160"/>
      <c r="O19" s="160"/>
      <c r="P19" s="160"/>
      <c r="Q19" s="161"/>
      <c r="S19" s="68"/>
    </row>
    <row r="20" spans="1:19" s="69" customFormat="1" ht="60" hidden="1" customHeight="1" x14ac:dyDescent="1">
      <c r="A20" s="162"/>
      <c r="B20" s="94" t="s">
        <v>254</v>
      </c>
      <c r="C20" s="51" t="s">
        <v>252</v>
      </c>
      <c r="D20" s="51" t="s">
        <v>61</v>
      </c>
      <c r="E20" s="51" t="s">
        <v>62</v>
      </c>
      <c r="F20" s="63" t="s">
        <v>255</v>
      </c>
      <c r="G20" s="51" t="s">
        <v>63</v>
      </c>
      <c r="H20" s="51" t="s">
        <v>64</v>
      </c>
      <c r="I20" s="52" t="s">
        <v>210</v>
      </c>
      <c r="J20" s="81" t="s">
        <v>211</v>
      </c>
      <c r="K20" s="88" t="s">
        <v>65</v>
      </c>
      <c r="L20" s="64" t="s">
        <v>66</v>
      </c>
      <c r="M20" s="64" t="s">
        <v>67</v>
      </c>
      <c r="N20" s="53" t="s">
        <v>68</v>
      </c>
      <c r="O20" s="53" t="s">
        <v>69</v>
      </c>
      <c r="P20" s="64" t="s">
        <v>70</v>
      </c>
      <c r="Q20" s="65" t="s">
        <v>71</v>
      </c>
      <c r="S20" s="68"/>
    </row>
    <row r="21" spans="1:19" s="69" customFormat="1" ht="252" thickBot="1" x14ac:dyDescent="0.9">
      <c r="A21" s="93" t="s">
        <v>54</v>
      </c>
      <c r="B21" s="97" t="s">
        <v>197</v>
      </c>
      <c r="C21" s="59" t="s">
        <v>199</v>
      </c>
      <c r="D21" s="59" t="s">
        <v>209</v>
      </c>
      <c r="E21" s="59" t="s">
        <v>196</v>
      </c>
      <c r="F21" s="59"/>
      <c r="G21" s="59"/>
      <c r="H21" s="59"/>
      <c r="I21" s="59" t="s">
        <v>122</v>
      </c>
      <c r="J21" s="84" t="s">
        <v>123</v>
      </c>
      <c r="K21" s="89"/>
      <c r="L21" s="72"/>
      <c r="M21" s="72"/>
      <c r="N21" s="56"/>
      <c r="O21" s="72"/>
      <c r="P21" s="72"/>
      <c r="Q21" s="73"/>
      <c r="S21" s="68"/>
    </row>
    <row r="22" spans="1:19" ht="37.5" customHeight="1" x14ac:dyDescent="0.95">
      <c r="B22" s="67"/>
      <c r="C22" s="75"/>
      <c r="K22" s="76"/>
      <c r="L22" s="76"/>
      <c r="M22" s="77"/>
      <c r="N22" s="77"/>
      <c r="O22" s="77"/>
      <c r="P22" s="49"/>
      <c r="R22" s="77"/>
    </row>
    <row r="23" spans="1:19" ht="33.5" x14ac:dyDescent="0.95">
      <c r="B23" s="67"/>
      <c r="C23" s="75" t="s">
        <v>124</v>
      </c>
      <c r="K23" s="79"/>
      <c r="M23" s="77"/>
      <c r="N23" s="77"/>
      <c r="O23" s="77"/>
      <c r="P23" s="78"/>
      <c r="R23" s="77"/>
    </row>
    <row r="24" spans="1:19" x14ac:dyDescent="0.95">
      <c r="B24" s="77"/>
      <c r="C24" s="77"/>
      <c r="D24" s="77"/>
      <c r="E24" s="77"/>
      <c r="F24" s="77"/>
      <c r="G24" s="77"/>
      <c r="H24" s="77"/>
      <c r="I24" s="77"/>
      <c r="J24" s="77"/>
      <c r="K24" s="77"/>
      <c r="L24" s="77"/>
      <c r="M24" s="77"/>
      <c r="N24" s="77"/>
      <c r="O24" s="77"/>
      <c r="P24" s="78"/>
      <c r="R24" s="77"/>
    </row>
    <row r="25" spans="1:19" x14ac:dyDescent="0.95">
      <c r="B25" s="77"/>
      <c r="C25" s="77"/>
      <c r="D25" s="77"/>
      <c r="E25" s="77"/>
      <c r="F25" s="77"/>
      <c r="G25" s="77"/>
      <c r="H25" s="77"/>
      <c r="I25" s="77"/>
      <c r="J25" s="77"/>
      <c r="K25" s="77"/>
      <c r="L25" s="77"/>
      <c r="M25" s="77"/>
      <c r="N25" s="77"/>
      <c r="O25" s="77"/>
      <c r="Q25" s="78"/>
      <c r="R25" s="77"/>
    </row>
    <row r="26" spans="1:19" x14ac:dyDescent="0.95">
      <c r="B26" s="77"/>
      <c r="C26" s="77"/>
      <c r="D26" s="77"/>
      <c r="E26" s="77"/>
      <c r="F26" s="77"/>
      <c r="G26" s="77"/>
      <c r="H26" s="77"/>
      <c r="I26" s="77"/>
      <c r="J26" s="77"/>
      <c r="K26" s="77"/>
      <c r="L26" s="77"/>
      <c r="M26" s="77"/>
      <c r="N26" s="77"/>
      <c r="O26" s="77"/>
      <c r="Q26" s="78"/>
      <c r="R26" s="77"/>
    </row>
    <row r="27" spans="1:19" x14ac:dyDescent="0.95">
      <c r="B27" s="77"/>
      <c r="C27" s="77"/>
      <c r="D27" s="77"/>
      <c r="E27" s="77"/>
      <c r="F27" s="77"/>
      <c r="G27" s="77"/>
      <c r="H27" s="77"/>
      <c r="I27" s="77"/>
      <c r="J27" s="77"/>
      <c r="K27" s="77"/>
      <c r="L27" s="77"/>
      <c r="M27" s="77"/>
      <c r="N27" s="77"/>
      <c r="O27" s="77"/>
      <c r="Q27" s="78"/>
      <c r="R27" s="77"/>
    </row>
    <row r="28" spans="1:19" x14ac:dyDescent="0.95">
      <c r="B28" s="77"/>
      <c r="C28" s="77"/>
      <c r="D28" s="77"/>
      <c r="E28" s="77"/>
      <c r="F28" s="77"/>
      <c r="G28" s="77"/>
      <c r="H28" s="77"/>
      <c r="I28" s="77"/>
      <c r="J28" s="77"/>
      <c r="K28" s="77"/>
      <c r="L28" s="77"/>
      <c r="M28" s="77"/>
      <c r="N28" s="77"/>
      <c r="O28" s="77"/>
      <c r="Q28" s="78"/>
      <c r="R28" s="77"/>
    </row>
    <row r="29" spans="1:19" x14ac:dyDescent="0.95">
      <c r="B29" s="77"/>
      <c r="C29" s="77"/>
      <c r="D29" s="77"/>
      <c r="E29" s="77"/>
      <c r="F29" s="77"/>
      <c r="G29" s="77"/>
      <c r="H29" s="77"/>
      <c r="I29" s="77"/>
      <c r="J29" s="77"/>
      <c r="K29" s="77"/>
      <c r="L29" s="77"/>
      <c r="M29" s="77"/>
      <c r="N29" s="77"/>
      <c r="O29" s="77"/>
      <c r="Q29" s="78"/>
      <c r="R29" s="77"/>
    </row>
    <row r="30" spans="1:19" x14ac:dyDescent="0.95">
      <c r="B30" s="77"/>
      <c r="C30" s="77"/>
      <c r="D30" s="77"/>
      <c r="E30" s="77"/>
      <c r="F30" s="77"/>
      <c r="G30" s="77"/>
      <c r="H30" s="77"/>
      <c r="I30" s="77"/>
      <c r="J30" s="77"/>
      <c r="K30" s="77"/>
      <c r="L30" s="77"/>
      <c r="M30" s="77"/>
      <c r="N30" s="77"/>
      <c r="O30" s="77"/>
      <c r="Q30" s="78"/>
      <c r="R30" s="77"/>
    </row>
    <row r="31" spans="1:19" x14ac:dyDescent="0.95">
      <c r="B31" s="77"/>
      <c r="C31" s="77"/>
      <c r="D31" s="77"/>
      <c r="E31" s="77"/>
      <c r="F31" s="77"/>
      <c r="G31" s="77"/>
      <c r="H31" s="77"/>
      <c r="I31" s="77"/>
      <c r="J31" s="77"/>
      <c r="K31" s="77"/>
      <c r="L31" s="77"/>
      <c r="M31" s="77"/>
      <c r="N31" s="77"/>
      <c r="O31" s="77"/>
      <c r="Q31" s="78"/>
      <c r="R31" s="77"/>
    </row>
    <row r="32" spans="1:19" x14ac:dyDescent="0.95">
      <c r="B32" s="77"/>
      <c r="C32" s="77"/>
      <c r="D32" s="77"/>
      <c r="E32" s="77"/>
      <c r="F32" s="77"/>
      <c r="G32" s="77"/>
      <c r="H32" s="77"/>
      <c r="I32" s="77"/>
      <c r="J32" s="77"/>
      <c r="K32" s="77"/>
      <c r="L32" s="77"/>
      <c r="M32" s="77"/>
      <c r="N32" s="77"/>
      <c r="O32" s="77"/>
      <c r="Q32" s="78"/>
      <c r="R32" s="77"/>
    </row>
    <row r="33" spans="10:18" x14ac:dyDescent="0.95">
      <c r="J33" s="77"/>
      <c r="K33" s="77"/>
      <c r="L33" s="77"/>
      <c r="M33" s="77"/>
      <c r="O33" s="77"/>
      <c r="Q33" s="78"/>
      <c r="R33" s="77"/>
    </row>
    <row r="34" spans="10:18" x14ac:dyDescent="0.95">
      <c r="J34" s="77"/>
      <c r="K34" s="77"/>
      <c r="L34" s="77"/>
      <c r="M34" s="77"/>
    </row>
    <row r="35" spans="10:18" x14ac:dyDescent="0.95">
      <c r="J35" s="77"/>
      <c r="K35" s="77"/>
      <c r="L35" s="77"/>
      <c r="M35" s="77"/>
    </row>
  </sheetData>
  <mergeCells count="18">
    <mergeCell ref="A19:A20"/>
    <mergeCell ref="B19:H19"/>
    <mergeCell ref="I19:J19"/>
    <mergeCell ref="K19:Q19"/>
    <mergeCell ref="A18:J18"/>
    <mergeCell ref="K18:Q18"/>
    <mergeCell ref="A1:J1"/>
    <mergeCell ref="K1:Q1"/>
    <mergeCell ref="A12:A13"/>
    <mergeCell ref="B12:H12"/>
    <mergeCell ref="I12:J12"/>
    <mergeCell ref="K12:Q12"/>
    <mergeCell ref="A11:J11"/>
    <mergeCell ref="K11:Q11"/>
    <mergeCell ref="A2:A3"/>
    <mergeCell ref="I2:J2"/>
    <mergeCell ref="K2:Q2"/>
    <mergeCell ref="B2:H2"/>
  </mergeCells>
  <conditionalFormatting sqref="Q4:Q10 Q14:Q17">
    <cfRule type="containsText" dxfId="0" priority="12" operator="containsText" text="Moderate">
      <formula>NOT(ISERROR(SEARCH("Moderate",Q4)))</formula>
    </cfRule>
  </conditionalFormatting>
  <pageMargins left="0.7" right="0.7" top="0.75" bottom="0.75" header="0.3" footer="0.3"/>
  <pageSetup paperSize="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2201-72CA-41AB-86FA-C0940F4AC472}">
  <sheetPr codeName="Sheet3">
    <tabColor theme="9" tint="-0.249977111117893"/>
  </sheetPr>
  <dimension ref="A1:S23"/>
  <sheetViews>
    <sheetView tabSelected="1" zoomScale="50" zoomScaleNormal="50" zoomScaleSheetLayoutView="40" workbookViewId="0">
      <selection activeCell="E6" sqref="E6"/>
    </sheetView>
  </sheetViews>
  <sheetFormatPr defaultColWidth="9.1328125" defaultRowHeight="16.75" x14ac:dyDescent="0.95"/>
  <cols>
    <col min="1" max="1" width="17.1328125" style="7" customWidth="1"/>
    <col min="2" max="4" width="20.7265625" style="7" customWidth="1"/>
    <col min="5" max="5" width="30.7265625" style="7" customWidth="1"/>
    <col min="6" max="6" width="40.7265625" style="7" customWidth="1"/>
    <col min="7" max="7" width="20.7265625" style="7" customWidth="1"/>
    <col min="8" max="8" width="30.7265625" style="7" customWidth="1"/>
    <col min="9" max="9" width="28" style="7" bestFit="1" customWidth="1"/>
    <col min="10" max="10" width="33" style="7" customWidth="1"/>
    <col min="11" max="12" width="33.40625" style="7" bestFit="1" customWidth="1"/>
    <col min="13" max="13" width="54.1328125" style="7" customWidth="1"/>
    <col min="14" max="14" width="20.7265625" style="7" customWidth="1"/>
    <col min="15" max="16" width="40.7265625" style="7" customWidth="1"/>
    <col min="17" max="17" width="30.7265625" style="7" customWidth="1"/>
    <col min="18" max="18" width="50.7265625" style="7" customWidth="1"/>
    <col min="19" max="19" width="34.7265625" style="7" customWidth="1"/>
    <col min="20" max="20" width="32.7265625" style="7" customWidth="1"/>
    <col min="21" max="21" width="44.86328125" style="7" customWidth="1"/>
    <col min="22" max="22" width="37.1328125" style="7" customWidth="1"/>
    <col min="23" max="23" width="33.26953125" style="7" customWidth="1"/>
    <col min="24" max="16384" width="9.1328125" style="7"/>
  </cols>
  <sheetData>
    <row r="1" spans="1:19" s="50" customFormat="1" ht="42" customHeight="1" x14ac:dyDescent="1.35">
      <c r="A1" s="132"/>
      <c r="B1" s="174" t="s">
        <v>262</v>
      </c>
      <c r="C1" s="175"/>
      <c r="D1" s="175"/>
      <c r="E1" s="175"/>
      <c r="F1" s="175"/>
      <c r="G1" s="175"/>
      <c r="H1" s="176"/>
      <c r="I1" s="174" t="s">
        <v>263</v>
      </c>
      <c r="J1" s="175"/>
      <c r="K1" s="175"/>
      <c r="L1" s="175"/>
      <c r="M1" s="176"/>
      <c r="N1" s="174" t="s">
        <v>263</v>
      </c>
      <c r="O1" s="175"/>
      <c r="P1" s="175"/>
      <c r="Q1" s="175"/>
      <c r="R1" s="177"/>
      <c r="S1" s="100"/>
    </row>
    <row r="2" spans="1:19" s="127" customFormat="1" ht="20.149999999999999" customHeight="1" x14ac:dyDescent="1">
      <c r="A2" s="133"/>
      <c r="B2" s="180" t="s">
        <v>125</v>
      </c>
      <c r="C2" s="180"/>
      <c r="D2" s="180"/>
      <c r="E2" s="180"/>
      <c r="F2" s="180"/>
      <c r="G2" s="180"/>
      <c r="H2" s="180"/>
      <c r="I2" s="178" t="s">
        <v>126</v>
      </c>
      <c r="J2" s="178"/>
      <c r="K2" s="178"/>
      <c r="L2" s="178"/>
      <c r="M2" s="178"/>
      <c r="N2" s="172" t="s">
        <v>127</v>
      </c>
      <c r="O2" s="172"/>
      <c r="P2" s="172"/>
      <c r="Q2" s="172"/>
      <c r="R2" s="173"/>
    </row>
    <row r="3" spans="1:19" s="50" customFormat="1" ht="80.150000000000006" customHeight="1" x14ac:dyDescent="1">
      <c r="A3" s="134" t="s">
        <v>135</v>
      </c>
      <c r="B3" s="128" t="s">
        <v>128</v>
      </c>
      <c r="C3" s="128" t="s">
        <v>129</v>
      </c>
      <c r="D3" s="128" t="s">
        <v>129</v>
      </c>
      <c r="E3" s="179" t="s">
        <v>130</v>
      </c>
      <c r="F3" s="179"/>
      <c r="G3" s="129" t="s">
        <v>131</v>
      </c>
      <c r="H3" s="128" t="s">
        <v>132</v>
      </c>
      <c r="I3" s="178" t="s">
        <v>133</v>
      </c>
      <c r="J3" s="178"/>
      <c r="K3" s="178" t="s">
        <v>134</v>
      </c>
      <c r="L3" s="178"/>
      <c r="M3" s="178"/>
      <c r="N3" s="130" t="s">
        <v>243</v>
      </c>
      <c r="O3" s="130" t="s">
        <v>222</v>
      </c>
      <c r="P3" s="130" t="s">
        <v>223</v>
      </c>
      <c r="Q3" s="130" t="s">
        <v>224</v>
      </c>
      <c r="R3" s="131" t="s">
        <v>225</v>
      </c>
    </row>
    <row r="4" spans="1:19" s="105" customFormat="1" ht="120" customHeight="1" x14ac:dyDescent="0.75">
      <c r="A4" s="32" t="s">
        <v>135</v>
      </c>
      <c r="B4" s="34" t="s">
        <v>136</v>
      </c>
      <c r="C4" s="135" t="s">
        <v>137</v>
      </c>
      <c r="D4" s="71" t="s">
        <v>138</v>
      </c>
      <c r="E4" s="136" t="s">
        <v>139</v>
      </c>
      <c r="F4" s="71" t="s">
        <v>140</v>
      </c>
      <c r="G4" s="34" t="s">
        <v>141</v>
      </c>
      <c r="H4" s="71" t="s">
        <v>142</v>
      </c>
      <c r="I4" s="34" t="s">
        <v>143</v>
      </c>
      <c r="J4" s="34" t="s">
        <v>144</v>
      </c>
      <c r="K4" s="34" t="s">
        <v>145</v>
      </c>
      <c r="L4" s="34" t="s">
        <v>146</v>
      </c>
      <c r="M4" s="34" t="s">
        <v>147</v>
      </c>
      <c r="N4" s="34" t="s">
        <v>226</v>
      </c>
      <c r="O4" s="34" t="s">
        <v>227</v>
      </c>
      <c r="P4" s="34" t="s">
        <v>228</v>
      </c>
      <c r="Q4" s="34" t="s">
        <v>229</v>
      </c>
      <c r="R4" s="116" t="s">
        <v>230</v>
      </c>
    </row>
    <row r="5" spans="1:19" s="112" customFormat="1" x14ac:dyDescent="0.75">
      <c r="A5" s="117" t="s">
        <v>17</v>
      </c>
      <c r="B5" s="106">
        <v>8.0709960010152001E-2</v>
      </c>
      <c r="C5" s="137">
        <v>33627.562962000004</v>
      </c>
      <c r="D5" s="138">
        <f>C5/'Table 1_Delineate'!D5</f>
        <v>56.699313731609834</v>
      </c>
      <c r="E5" s="109">
        <v>0</v>
      </c>
      <c r="F5" s="107" t="s">
        <v>148</v>
      </c>
      <c r="G5" s="108">
        <v>0.79007841874859497</v>
      </c>
      <c r="H5" s="108">
        <v>0.58310532912272273</v>
      </c>
      <c r="I5" s="109">
        <v>147</v>
      </c>
      <c r="J5" s="109">
        <v>320</v>
      </c>
      <c r="K5" s="108">
        <v>0.14093332834557007</v>
      </c>
      <c r="L5" s="110">
        <v>0</v>
      </c>
      <c r="M5" s="108">
        <v>0.11042409366305463</v>
      </c>
      <c r="N5" s="111">
        <v>0.99999999991486566</v>
      </c>
      <c r="O5" s="111">
        <v>2.9999999997445967</v>
      </c>
      <c r="P5" s="111">
        <v>7.5937542994868794</v>
      </c>
      <c r="Q5" s="111">
        <v>0.99999999991486566</v>
      </c>
      <c r="R5" s="118">
        <v>0.99999999991486566</v>
      </c>
    </row>
    <row r="6" spans="1:19" s="112" customFormat="1" ht="117.25" x14ac:dyDescent="0.75">
      <c r="A6" s="117" t="s">
        <v>21</v>
      </c>
      <c r="B6" s="106">
        <v>6.2402292588832002E-2</v>
      </c>
      <c r="C6" s="137">
        <v>72793.473253999997</v>
      </c>
      <c r="D6" s="138">
        <f>C6/'Table 1_Delineate'!D6</f>
        <v>53.095868976117394</v>
      </c>
      <c r="E6" s="109">
        <v>10</v>
      </c>
      <c r="F6" s="107" t="s">
        <v>149</v>
      </c>
      <c r="G6" s="108">
        <v>0.87770242489301098</v>
      </c>
      <c r="H6" s="108">
        <v>0.37437302964780611</v>
      </c>
      <c r="I6" s="109">
        <v>15</v>
      </c>
      <c r="J6" s="109">
        <v>27</v>
      </c>
      <c r="K6" s="108">
        <v>0.13989273066760494</v>
      </c>
      <c r="L6" s="110">
        <v>0</v>
      </c>
      <c r="M6" s="108">
        <v>0.22821303603675436</v>
      </c>
      <c r="N6" s="111">
        <v>2</v>
      </c>
      <c r="O6" s="111">
        <v>4</v>
      </c>
      <c r="P6" s="111">
        <v>8</v>
      </c>
      <c r="Q6" s="111">
        <v>1</v>
      </c>
      <c r="R6" s="118">
        <v>2</v>
      </c>
    </row>
    <row r="7" spans="1:19" s="112" customFormat="1" ht="100.5" x14ac:dyDescent="0.75">
      <c r="A7" s="117" t="s">
        <v>23</v>
      </c>
      <c r="B7" s="106">
        <v>9.7063399684535007E-2</v>
      </c>
      <c r="C7" s="137">
        <v>73215.203985</v>
      </c>
      <c r="D7" s="138">
        <f>C7/'Table 1_Delineate'!D7</f>
        <v>67.725979168420793</v>
      </c>
      <c r="E7" s="109">
        <v>11</v>
      </c>
      <c r="F7" s="107" t="s">
        <v>150</v>
      </c>
      <c r="G7" s="108">
        <v>0.756219051645872</v>
      </c>
      <c r="H7" s="108">
        <v>0.60987494167333245</v>
      </c>
      <c r="I7" s="109">
        <v>107</v>
      </c>
      <c r="J7" s="109">
        <v>146</v>
      </c>
      <c r="K7" s="108">
        <v>0.10781534533673741</v>
      </c>
      <c r="L7" s="110">
        <v>8.5126436466203463E-4</v>
      </c>
      <c r="M7" s="108">
        <v>9.2396460154846066E-2</v>
      </c>
      <c r="N7" s="111">
        <v>2.0000000002145497</v>
      </c>
      <c r="O7" s="111">
        <v>4.0000000004290994</v>
      </c>
      <c r="P7" s="111">
        <v>8.0000000008581988</v>
      </c>
      <c r="Q7" s="111">
        <v>1.0000000001072749</v>
      </c>
      <c r="R7" s="118">
        <v>2.0000000002145497</v>
      </c>
    </row>
    <row r="8" spans="1:19" s="112" customFormat="1" ht="100.5" x14ac:dyDescent="0.75">
      <c r="A8" s="117" t="s">
        <v>26</v>
      </c>
      <c r="B8" s="106">
        <v>6.8227499450339998E-2</v>
      </c>
      <c r="C8" s="137">
        <v>97941.254444000006</v>
      </c>
      <c r="D8" s="138">
        <f>C8/'Table 1_Delineate'!D8</f>
        <v>46.001101901837657</v>
      </c>
      <c r="E8" s="109">
        <v>17</v>
      </c>
      <c r="F8" s="107" t="s">
        <v>151</v>
      </c>
      <c r="G8" s="108">
        <v>0.80603269226746999</v>
      </c>
      <c r="H8" s="108">
        <v>0.56875426319797684</v>
      </c>
      <c r="I8" s="109">
        <v>145</v>
      </c>
      <c r="J8" s="109">
        <v>252</v>
      </c>
      <c r="K8" s="108">
        <v>0.14209499693791763</v>
      </c>
      <c r="L8" s="110">
        <v>5.547231022348249E-4</v>
      </c>
      <c r="M8" s="108">
        <v>0.11563019561116035</v>
      </c>
      <c r="N8" s="111">
        <v>1.4335990592748908</v>
      </c>
      <c r="O8" s="111">
        <v>3.4335990592759411</v>
      </c>
      <c r="P8" s="111">
        <v>8.566400940730361</v>
      </c>
      <c r="Q8" s="111">
        <v>1.0000000000005251</v>
      </c>
      <c r="R8" s="118">
        <v>1.4335990592748908</v>
      </c>
    </row>
    <row r="9" spans="1:19" s="112" customFormat="1" ht="67" x14ac:dyDescent="0.75">
      <c r="A9" s="117" t="s">
        <v>28</v>
      </c>
      <c r="B9" s="106">
        <v>5.9868354904676999E-2</v>
      </c>
      <c r="C9" s="137">
        <v>40412.833302999999</v>
      </c>
      <c r="D9" s="138">
        <f>C9/'Table 1_Delineate'!D9</f>
        <v>45.310593210451174</v>
      </c>
      <c r="E9" s="109">
        <v>9</v>
      </c>
      <c r="F9" s="107" t="s">
        <v>152</v>
      </c>
      <c r="G9" s="108">
        <v>0.85327486129975705</v>
      </c>
      <c r="H9" s="108">
        <v>0.34449077194517708</v>
      </c>
      <c r="I9" s="109">
        <v>74</v>
      </c>
      <c r="J9" s="109">
        <v>158</v>
      </c>
      <c r="K9" s="108">
        <v>8.355145151537062E-2</v>
      </c>
      <c r="L9" s="110">
        <v>0</v>
      </c>
      <c r="M9" s="108">
        <v>9.5189326242155828E-2</v>
      </c>
      <c r="N9" s="111">
        <v>1.9984207727316423</v>
      </c>
      <c r="O9" s="111">
        <v>3.9984207727337089</v>
      </c>
      <c r="P9" s="111">
        <v>8.0015792272786896</v>
      </c>
      <c r="Q9" s="111">
        <v>1.0000000000010334</v>
      </c>
      <c r="R9" s="118">
        <v>1.9984207727316423</v>
      </c>
    </row>
    <row r="10" spans="1:19" s="112" customFormat="1" ht="100.5" x14ac:dyDescent="0.75">
      <c r="A10" s="117" t="s">
        <v>31</v>
      </c>
      <c r="B10" s="106">
        <v>8.9385515120956993E-2</v>
      </c>
      <c r="C10" s="137">
        <v>133708.00756</v>
      </c>
      <c r="D10" s="138">
        <f>C10/'Table 1_Delineate'!D10</f>
        <v>58.508938331435431</v>
      </c>
      <c r="E10" s="109">
        <v>28</v>
      </c>
      <c r="F10" s="107" t="s">
        <v>153</v>
      </c>
      <c r="G10" s="108">
        <v>0.72667819295873504</v>
      </c>
      <c r="H10" s="108">
        <v>0.55292778760630545</v>
      </c>
      <c r="I10" s="109">
        <v>162</v>
      </c>
      <c r="J10" s="109">
        <v>283</v>
      </c>
      <c r="K10" s="108">
        <v>0.15803266685087344</v>
      </c>
      <c r="L10" s="110">
        <v>0</v>
      </c>
      <c r="M10" s="108">
        <v>0.10029918703323719</v>
      </c>
      <c r="N10" s="111">
        <v>0.99999999980637166</v>
      </c>
      <c r="O10" s="111">
        <v>2.9999999994191153</v>
      </c>
      <c r="P10" s="111">
        <v>8.4979431430197572</v>
      </c>
      <c r="Q10" s="111">
        <v>0.99999999980637166</v>
      </c>
      <c r="R10" s="118">
        <v>0.99999999980637166</v>
      </c>
    </row>
    <row r="11" spans="1:19" s="112" customFormat="1" ht="50.25" x14ac:dyDescent="0.75">
      <c r="A11" s="117" t="s">
        <v>34</v>
      </c>
      <c r="B11" s="106">
        <v>0.101215508480915</v>
      </c>
      <c r="C11" s="137">
        <v>137179.02260900001</v>
      </c>
      <c r="D11" s="138">
        <f>C11/'Table 1_Delineate'!D11</f>
        <v>67.894185388210076</v>
      </c>
      <c r="E11" s="109">
        <v>23</v>
      </c>
      <c r="F11" s="107" t="s">
        <v>154</v>
      </c>
      <c r="G11" s="108">
        <v>0.77491680256903595</v>
      </c>
      <c r="H11" s="108">
        <v>0.52717770308592027</v>
      </c>
      <c r="I11" s="109">
        <v>130</v>
      </c>
      <c r="J11" s="109">
        <v>216</v>
      </c>
      <c r="K11" s="108">
        <v>9.0425001819819953E-2</v>
      </c>
      <c r="L11" s="110">
        <v>0</v>
      </c>
      <c r="M11" s="108">
        <v>6.3459879466773061E-2</v>
      </c>
      <c r="N11" s="111">
        <v>1.0001618227106757</v>
      </c>
      <c r="O11" s="111">
        <v>3.0001618223245097</v>
      </c>
      <c r="P11" s="111">
        <v>7.5640394397456339</v>
      </c>
      <c r="Q11" s="111">
        <v>0.99999999980691701</v>
      </c>
      <c r="R11" s="118">
        <v>1.0001618227106757</v>
      </c>
    </row>
    <row r="12" spans="1:19" s="112" customFormat="1" ht="134" x14ac:dyDescent="0.75">
      <c r="A12" s="117" t="s">
        <v>36</v>
      </c>
      <c r="B12" s="106">
        <v>0.21306278563195699</v>
      </c>
      <c r="C12" s="137">
        <v>213198.91644</v>
      </c>
      <c r="D12" s="138">
        <f>C12/'Table 1_Delineate'!D12</f>
        <v>98.813196408070951</v>
      </c>
      <c r="E12" s="109">
        <v>15</v>
      </c>
      <c r="F12" s="107" t="s">
        <v>155</v>
      </c>
      <c r="G12" s="108">
        <v>0.73713397672686898</v>
      </c>
      <c r="H12" s="108">
        <v>0.51005355862844759</v>
      </c>
      <c r="I12" s="109">
        <v>66</v>
      </c>
      <c r="J12" s="109">
        <v>113</v>
      </c>
      <c r="K12" s="108">
        <v>4.1285556462104397E-2</v>
      </c>
      <c r="L12" s="110">
        <v>1.4437272258763238E-2</v>
      </c>
      <c r="M12" s="108">
        <v>7.7205692368194662E-2</v>
      </c>
      <c r="N12" s="111">
        <v>1.2702195311024345</v>
      </c>
      <c r="O12" s="111">
        <v>3.270219531114809</v>
      </c>
      <c r="P12" s="111">
        <v>5.8108046732534238</v>
      </c>
      <c r="Q12" s="111">
        <v>1.0000000000061873</v>
      </c>
      <c r="R12" s="118">
        <v>1.2702195311024345</v>
      </c>
    </row>
    <row r="13" spans="1:19" s="112" customFormat="1" ht="67" x14ac:dyDescent="0.75">
      <c r="A13" s="117" t="s">
        <v>38</v>
      </c>
      <c r="B13" s="106">
        <v>0.10278459617579901</v>
      </c>
      <c r="C13" s="137">
        <v>99525.726274000001</v>
      </c>
      <c r="D13" s="138">
        <f>C13/'Table 1_Delineate'!D13</f>
        <v>68.789378410221957</v>
      </c>
      <c r="E13" s="109">
        <v>4</v>
      </c>
      <c r="F13" s="107" t="s">
        <v>156</v>
      </c>
      <c r="G13" s="108">
        <v>0.71792745728985197</v>
      </c>
      <c r="H13" s="108">
        <v>0.51751212329235985</v>
      </c>
      <c r="I13" s="109">
        <v>26</v>
      </c>
      <c r="J13" s="109">
        <v>41</v>
      </c>
      <c r="K13" s="108">
        <v>6.9415882416541064E-2</v>
      </c>
      <c r="L13" s="110">
        <v>0</v>
      </c>
      <c r="M13" s="108">
        <v>8.9084755411076813E-2</v>
      </c>
      <c r="N13" s="111">
        <v>2.0000000000773555</v>
      </c>
      <c r="O13" s="111">
        <v>4.0000000001547109</v>
      </c>
      <c r="P13" s="111">
        <v>8.0000000003094218</v>
      </c>
      <c r="Q13" s="111">
        <v>1.0000000000386777</v>
      </c>
      <c r="R13" s="118">
        <v>2.0000000000773555</v>
      </c>
    </row>
    <row r="14" spans="1:19" s="112" customFormat="1" ht="100.5" x14ac:dyDescent="0.75">
      <c r="A14" s="117" t="s">
        <v>40</v>
      </c>
      <c r="B14" s="106">
        <v>7.4104660543515999E-2</v>
      </c>
      <c r="C14" s="137">
        <v>75435.827520000006</v>
      </c>
      <c r="D14" s="138">
        <f>C14/'Table 1_Delineate'!D14</f>
        <v>54.651820167645099</v>
      </c>
      <c r="E14" s="109">
        <v>3</v>
      </c>
      <c r="F14" s="107" t="s">
        <v>157</v>
      </c>
      <c r="G14" s="108">
        <v>0.83935743981615496</v>
      </c>
      <c r="H14" s="108">
        <v>0.54560631092674139</v>
      </c>
      <c r="I14" s="109">
        <v>181</v>
      </c>
      <c r="J14" s="109">
        <v>356</v>
      </c>
      <c r="K14" s="108">
        <v>0.11115409773905296</v>
      </c>
      <c r="L14" s="110">
        <v>0</v>
      </c>
      <c r="M14" s="108">
        <v>0.14364652109376869</v>
      </c>
      <c r="N14" s="111">
        <v>0.99999999974931819</v>
      </c>
      <c r="O14" s="111">
        <v>2.9999999992479549</v>
      </c>
      <c r="P14" s="111">
        <v>6.000420005332618</v>
      </c>
      <c r="Q14" s="111">
        <v>0.99999999974931819</v>
      </c>
      <c r="R14" s="118">
        <v>0.99999999974931819</v>
      </c>
    </row>
    <row r="15" spans="1:19" s="112" customFormat="1" x14ac:dyDescent="0.75">
      <c r="A15" s="117" t="s">
        <v>42</v>
      </c>
      <c r="B15" s="106">
        <v>9.2278823415477995E-2</v>
      </c>
      <c r="C15" s="137">
        <v>50306.404882000003</v>
      </c>
      <c r="D15" s="138">
        <f>C15/'Table 1_Delineate'!D15</f>
        <v>71.311358023414556</v>
      </c>
      <c r="E15" s="109">
        <v>4</v>
      </c>
      <c r="F15" s="107" t="s">
        <v>158</v>
      </c>
      <c r="G15" s="108">
        <v>0.82091282574662905</v>
      </c>
      <c r="H15" s="108">
        <v>0.47927862751425154</v>
      </c>
      <c r="I15" s="109">
        <v>2</v>
      </c>
      <c r="J15" s="109">
        <v>5</v>
      </c>
      <c r="K15" s="108">
        <v>0.11787563448857737</v>
      </c>
      <c r="L15" s="110">
        <v>0</v>
      </c>
      <c r="M15" s="108">
        <v>6.2473061437552102E-2</v>
      </c>
      <c r="N15" s="111">
        <v>1.9999999999007727</v>
      </c>
      <c r="O15" s="111">
        <v>3.9999999998015454</v>
      </c>
      <c r="P15" s="111">
        <v>7.9999999996030908</v>
      </c>
      <c r="Q15" s="111">
        <v>0.99999999995038635</v>
      </c>
      <c r="R15" s="118">
        <v>1.9999999999007727</v>
      </c>
    </row>
    <row r="16" spans="1:19" s="112" customFormat="1" ht="83.75" x14ac:dyDescent="0.75">
      <c r="A16" s="117" t="s">
        <v>44</v>
      </c>
      <c r="B16" s="106">
        <v>0.105504383742155</v>
      </c>
      <c r="C16" s="137">
        <v>98254.292230999999</v>
      </c>
      <c r="D16" s="138">
        <f>C16/'Table 1_Delineate'!D16</f>
        <v>73.332166645366669</v>
      </c>
      <c r="E16" s="109">
        <v>5</v>
      </c>
      <c r="F16" s="107" t="s">
        <v>159</v>
      </c>
      <c r="G16" s="108">
        <v>0.74859947094772294</v>
      </c>
      <c r="H16" s="108">
        <v>0.66318423436310903</v>
      </c>
      <c r="I16" s="109">
        <v>24</v>
      </c>
      <c r="J16" s="109">
        <v>30</v>
      </c>
      <c r="K16" s="108">
        <v>0.17735805898968979</v>
      </c>
      <c r="L16" s="110">
        <v>0</v>
      </c>
      <c r="M16" s="108">
        <v>9.0198909919805906E-2</v>
      </c>
      <c r="N16" s="111">
        <v>0.99999999970146081</v>
      </c>
      <c r="O16" s="111">
        <v>2.9999999991043822</v>
      </c>
      <c r="P16" s="111">
        <v>5.9999999982087644</v>
      </c>
      <c r="Q16" s="111">
        <v>0.99999999970146081</v>
      </c>
      <c r="R16" s="118">
        <v>0.99999999970146081</v>
      </c>
    </row>
    <row r="17" spans="1:18" s="112" customFormat="1" ht="50.25" x14ac:dyDescent="0.75">
      <c r="A17" s="95" t="s">
        <v>160</v>
      </c>
      <c r="B17" s="101" t="s">
        <v>161</v>
      </c>
      <c r="C17" s="101" t="s">
        <v>161</v>
      </c>
      <c r="D17" s="101" t="s">
        <v>161</v>
      </c>
      <c r="E17" s="101" t="s">
        <v>161</v>
      </c>
      <c r="F17" s="101" t="s">
        <v>161</v>
      </c>
      <c r="G17" s="101" t="s">
        <v>161</v>
      </c>
      <c r="H17" s="101" t="s">
        <v>161</v>
      </c>
      <c r="I17" s="101" t="s">
        <v>161</v>
      </c>
      <c r="J17" s="101" t="s">
        <v>161</v>
      </c>
      <c r="K17" s="101" t="s">
        <v>161</v>
      </c>
      <c r="L17" s="101" t="s">
        <v>161</v>
      </c>
      <c r="M17" s="101" t="s">
        <v>161</v>
      </c>
      <c r="N17" s="34" t="s">
        <v>161</v>
      </c>
      <c r="O17" s="34" t="s">
        <v>161</v>
      </c>
      <c r="P17" s="34" t="s">
        <v>161</v>
      </c>
      <c r="Q17" s="34" t="s">
        <v>161</v>
      </c>
      <c r="R17" s="116" t="s">
        <v>161</v>
      </c>
    </row>
    <row r="18" spans="1:18" s="112" customFormat="1" ht="83.75" x14ac:dyDescent="0.75">
      <c r="A18" s="95" t="s">
        <v>162</v>
      </c>
      <c r="B18" s="101" t="s">
        <v>163</v>
      </c>
      <c r="C18" s="101" t="s">
        <v>164</v>
      </c>
      <c r="D18" s="101" t="s">
        <v>164</v>
      </c>
      <c r="E18" s="101" t="s">
        <v>165</v>
      </c>
      <c r="F18" s="101" t="s">
        <v>166</v>
      </c>
      <c r="G18" s="101" t="s">
        <v>167</v>
      </c>
      <c r="H18" s="101" t="s">
        <v>168</v>
      </c>
      <c r="I18" s="101" t="s">
        <v>169</v>
      </c>
      <c r="J18" s="101" t="s">
        <v>169</v>
      </c>
      <c r="K18" s="101" t="s">
        <v>170</v>
      </c>
      <c r="L18" s="101" t="s">
        <v>170</v>
      </c>
      <c r="M18" s="101" t="s">
        <v>170</v>
      </c>
      <c r="N18" s="101" t="s">
        <v>231</v>
      </c>
      <c r="O18" s="101" t="s">
        <v>231</v>
      </c>
      <c r="P18" s="101" t="s">
        <v>231</v>
      </c>
      <c r="Q18" s="101" t="s">
        <v>231</v>
      </c>
      <c r="R18" s="119" t="s">
        <v>231</v>
      </c>
    </row>
    <row r="19" spans="1:18" s="115" customFormat="1" ht="140.15" customHeight="1" x14ac:dyDescent="0.75">
      <c r="A19" s="120" t="s">
        <v>171</v>
      </c>
      <c r="B19" s="113"/>
      <c r="C19" s="139" t="s">
        <v>172</v>
      </c>
      <c r="D19" s="114" t="s">
        <v>173</v>
      </c>
      <c r="E19" s="139" t="s">
        <v>174</v>
      </c>
      <c r="F19" s="114" t="s">
        <v>175</v>
      </c>
      <c r="G19" s="114" t="s">
        <v>176</v>
      </c>
      <c r="H19" s="113" t="s">
        <v>177</v>
      </c>
      <c r="I19" s="113" t="s">
        <v>178</v>
      </c>
      <c r="J19" s="113" t="s">
        <v>179</v>
      </c>
      <c r="K19" s="113" t="s">
        <v>180</v>
      </c>
      <c r="L19" s="113" t="s">
        <v>180</v>
      </c>
      <c r="M19" s="113" t="s">
        <v>181</v>
      </c>
      <c r="N19" s="34" t="s">
        <v>226</v>
      </c>
      <c r="O19" s="102" t="s">
        <v>232</v>
      </c>
      <c r="P19" s="102" t="s">
        <v>233</v>
      </c>
      <c r="Q19" s="102" t="s">
        <v>234</v>
      </c>
      <c r="R19" s="121" t="s">
        <v>235</v>
      </c>
    </row>
    <row r="20" spans="1:18" s="112" customFormat="1" ht="369.25" thickBot="1" x14ac:dyDescent="0.9">
      <c r="A20" s="122" t="s">
        <v>261</v>
      </c>
      <c r="B20" s="47" t="s">
        <v>182</v>
      </c>
      <c r="C20" s="47" t="s">
        <v>183</v>
      </c>
      <c r="D20" s="47" t="s">
        <v>184</v>
      </c>
      <c r="E20" s="72" t="s">
        <v>237</v>
      </c>
      <c r="F20" s="47" t="s">
        <v>238</v>
      </c>
      <c r="G20" s="72" t="s">
        <v>185</v>
      </c>
      <c r="H20" s="72" t="s">
        <v>239</v>
      </c>
      <c r="I20" s="123" t="s">
        <v>186</v>
      </c>
      <c r="J20" s="123" t="s">
        <v>186</v>
      </c>
      <c r="K20" s="123" t="s">
        <v>187</v>
      </c>
      <c r="L20" s="123" t="s">
        <v>187</v>
      </c>
      <c r="M20" s="123" t="s">
        <v>187</v>
      </c>
      <c r="N20" s="124" t="s">
        <v>240</v>
      </c>
      <c r="O20" s="47" t="s">
        <v>236</v>
      </c>
      <c r="P20" s="47" t="s">
        <v>236</v>
      </c>
      <c r="Q20" s="125" t="s">
        <v>242</v>
      </c>
      <c r="R20" s="126" t="s">
        <v>242</v>
      </c>
    </row>
    <row r="21" spans="1:18" x14ac:dyDescent="0.95">
      <c r="M21" s="7" t="s">
        <v>188</v>
      </c>
    </row>
    <row r="22" spans="1:18" ht="33.5" x14ac:dyDescent="0.95">
      <c r="I22" s="103"/>
      <c r="R22" s="104" t="s">
        <v>241</v>
      </c>
    </row>
    <row r="23" spans="1:18" x14ac:dyDescent="0.95">
      <c r="I23" s="104"/>
    </row>
  </sheetData>
  <mergeCells count="9">
    <mergeCell ref="N2:R2"/>
    <mergeCell ref="B1:H1"/>
    <mergeCell ref="I1:M1"/>
    <mergeCell ref="N1:R1"/>
    <mergeCell ref="K3:M3"/>
    <mergeCell ref="I3:J3"/>
    <mergeCell ref="E3:F3"/>
    <mergeCell ref="B2:H2"/>
    <mergeCell ref="I2:M2"/>
  </mergeCells>
  <pageMargins left="0.7" right="0.7" top="0.75" bottom="0.75" header="0.3" footer="0.3"/>
  <pageSetup paperSize="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0C7D-8632-4175-86D6-24D6A6FCBF77}">
  <dimension ref="A1"/>
  <sheetViews>
    <sheetView workbookViewId="0">
      <selection activeCell="I25" sqref="I25"/>
    </sheetView>
  </sheetViews>
  <sheetFormatPr defaultRowHeight="14.75" x14ac:dyDescent="0.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43C7BC55744E42ADDCA7047D8F0910" ma:contentTypeVersion="" ma:contentTypeDescription="Create a new document." ma:contentTypeScope="" ma:versionID="c2fca64db3ab3eb44bb3001a7c90b19e">
  <xsd:schema xmlns:xsd="http://www.w3.org/2001/XMLSchema" xmlns:xs="http://www.w3.org/2001/XMLSchema" xmlns:p="http://schemas.microsoft.com/office/2006/metadata/properties" xmlns:ns2="95179e67-c461-45bc-9083-4ece5c686841" xmlns:ns3="730a4aef-888f-4967-a606-ee4da4dc026f" targetNamespace="http://schemas.microsoft.com/office/2006/metadata/properties" ma:root="true" ma:fieldsID="b2a24bb342d180158d173fc5c6c1a9a6" ns2:_="" ns3:_="">
    <xsd:import namespace="95179e67-c461-45bc-9083-4ece5c686841"/>
    <xsd:import namespace="730a4aef-888f-4967-a606-ee4da4dc0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79e67-c461-45bc-9083-4ece5c686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0a4aef-888f-4967-a606-ee4da4dc02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319549-D5C8-4510-8608-CA2763A93188}">
  <ds:schemaRefs>
    <ds:schemaRef ds:uri="http://schemas.microsoft.com/sharepoint/v3/contenttype/forms"/>
  </ds:schemaRefs>
</ds:datastoreItem>
</file>

<file path=customXml/itemProps2.xml><?xml version="1.0" encoding="utf-8"?>
<ds:datastoreItem xmlns:ds="http://schemas.openxmlformats.org/officeDocument/2006/customXml" ds:itemID="{A9BFEBDA-57CE-41A4-97A5-4950CE3B9110}">
  <ds:schemaRef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5179e67-c461-45bc-9083-4ece5c686841"/>
    <ds:schemaRef ds:uri="http://purl.org/dc/elements/1.1/"/>
    <ds:schemaRef ds:uri="http://purl.org/dc/dcmitype/"/>
    <ds:schemaRef ds:uri="730a4aef-888f-4967-a606-ee4da4dc026f"/>
    <ds:schemaRef ds:uri="http://schemas.microsoft.com/office/2006/metadata/properties"/>
  </ds:schemaRefs>
</ds:datastoreItem>
</file>

<file path=customXml/itemProps3.xml><?xml version="1.0" encoding="utf-8"?>
<ds:datastoreItem xmlns:ds="http://schemas.openxmlformats.org/officeDocument/2006/customXml" ds:itemID="{0AEF0496-3979-4FE2-B2DD-97753B3A2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179e67-c461-45bc-9083-4ece5c686841"/>
    <ds:schemaRef ds:uri="730a4aef-888f-4967-a606-ee4da4dc0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1_Delineate</vt:lpstr>
      <vt:lpstr>Table 2_Conditions</vt:lpstr>
      <vt:lpstr>Table 3_SW_Influence</vt:lpstr>
      <vt:lpstr>Sheet1</vt:lpstr>
      <vt:lpstr>'Table 1_Delineate'!Print_Area</vt:lpstr>
      <vt:lpstr>'Table 2_Conditions'!Print_Area</vt:lpstr>
      <vt:lpstr>'Table 3_SW_Influence'!Print_Area</vt:lpstr>
      <vt:lpstr>'Table 2_Conditions'!Print_Titles</vt:lpstr>
      <vt:lpstr>'Table 3_SW_Influence'!Print_Titles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Wingrove</dc:creator>
  <cp:keywords/>
  <dc:description/>
  <cp:lastModifiedBy>Mindy Fohn</cp:lastModifiedBy>
  <cp:revision/>
  <cp:lastPrinted>2022-03-04T16:38:14Z</cp:lastPrinted>
  <dcterms:created xsi:type="dcterms:W3CDTF">2021-02-05T22:01:32Z</dcterms:created>
  <dcterms:modified xsi:type="dcterms:W3CDTF">2022-03-21T21:14:57Z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0x0101003A43C7BC55744E42ADDCA7047D8F0910</vt:lpwstr>
  </property>
</Properties>
</file>